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 Documents\UMD\Excel Teaching\Class 2020-07-08\Class 3\"/>
    </mc:Choice>
  </mc:AlternateContent>
  <xr:revisionPtr revIDLastSave="0" documentId="13_ncr:1_{1B0D8491-7EE1-4915-A9C9-43F4D04E88D7}" xr6:coauthVersionLast="45" xr6:coauthVersionMax="45" xr10:uidLastSave="{00000000-0000-0000-0000-000000000000}"/>
  <bookViews>
    <workbookView xWindow="38290" yWindow="-110" windowWidth="38620" windowHeight="21820" tabRatio="718" xr2:uid="{9A19C692-81E7-4734-8035-E3B7AA28BA7B}"/>
  </bookViews>
  <sheets>
    <sheet name="Sheet1" sheetId="1" r:id="rId1"/>
    <sheet name="Gross Margin" sheetId="2" r:id="rId2"/>
    <sheet name="SUMIF" sheetId="3" r:id="rId3"/>
    <sheet name="AVERAGEIF AND COUNTIFS" sheetId="4" r:id="rId4"/>
    <sheet name="VLOOKUP" sheetId="5" r:id="rId5"/>
    <sheet name="INDEX and MATCH" sheetId="13" r:id="rId6"/>
    <sheet name="HLOOKUP" sheetId="14" r:id="rId7"/>
    <sheet name="AND" sheetId="9" r:id="rId8"/>
    <sheet name="OR" sheetId="10" r:id="rId9"/>
    <sheet name="Putting those together!" sheetId="11" r:id="rId10"/>
    <sheet name="Array Formulas" sheetId="7" r:id="rId11"/>
    <sheet name="OR Using Array" sheetId="12" r:id="rId12"/>
    <sheet name="Goal Seek and What if" sheetId="6" r:id="rId13"/>
    <sheet name="Debugging" sheetId="15" r:id="rId14"/>
    <sheet name="Named Ranges and Objects" sheetId="16" r:id="rId15"/>
  </sheets>
  <externalReferences>
    <externalReference r:id="rId16"/>
  </externalReferences>
  <definedNames>
    <definedName name="_xlnm.Criteria" localSheetId="1">'Gross Margin'!$A$2:$A$3</definedName>
    <definedName name="Criteria1">[1]Defects!$G$3:$G$4</definedName>
    <definedName name="Criteria2">[1]Defects!$H$3:$H$4</definedName>
    <definedName name="CurrentDate">'[1]Accounts Receivable Data'!$B$1</definedName>
    <definedName name="Orde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6" l="1"/>
  <c r="F7" i="16"/>
  <c r="E7" i="16"/>
  <c r="D7" i="16"/>
  <c r="C7" i="16"/>
  <c r="H7" i="16" s="1"/>
  <c r="H6" i="16"/>
  <c r="H5" i="16"/>
  <c r="H4" i="16"/>
  <c r="H6" i="15"/>
  <c r="H7" i="15"/>
  <c r="H8" i="15"/>
  <c r="H5" i="15"/>
  <c r="E12" i="15"/>
  <c r="D8" i="15"/>
  <c r="E8" i="15"/>
  <c r="F8" i="15"/>
  <c r="G8" i="15"/>
  <c r="C8" i="15"/>
  <c r="D7" i="14"/>
  <c r="E7" i="14"/>
  <c r="F7" i="14"/>
  <c r="G7" i="14"/>
  <c r="H7" i="14"/>
  <c r="I7" i="14"/>
  <c r="J7" i="14"/>
  <c r="K7" i="14"/>
  <c r="C7" i="14"/>
  <c r="C6" i="6" l="1"/>
  <c r="L15" i="4"/>
  <c r="L12" i="4"/>
  <c r="L8" i="4"/>
  <c r="L7" i="4"/>
  <c r="L5" i="4"/>
  <c r="E5" i="4"/>
  <c r="E7" i="4"/>
  <c r="E8" i="4"/>
  <c r="E12" i="4"/>
  <c r="E15" i="4"/>
  <c r="H3" i="2"/>
  <c r="F7" i="2"/>
  <c r="F8" i="2"/>
  <c r="F9" i="2"/>
  <c r="F10" i="2"/>
  <c r="F11" i="2"/>
  <c r="F12" i="2"/>
  <c r="F13" i="2"/>
  <c r="F14" i="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6104A8A-40C1-4089-9641-2FB920DC6077}" keepAlive="1" name="Query - MSFT" description="Connection to the 'MSFT' query in the workbook." type="5" refreshedVersion="6" background="1">
    <dbPr connection="Provider=Microsoft.Mashup.OleDb.1;Data Source=$Workbook$;Location=MSFT;Extended Properties=&quot;&quot;" command="SELECT * FROM [MSFT]"/>
  </connection>
</connections>
</file>

<file path=xl/sharedStrings.xml><?xml version="1.0" encoding="utf-8"?>
<sst xmlns="http://schemas.openxmlformats.org/spreadsheetml/2006/main" count="240" uniqueCount="177">
  <si>
    <t>B-047</t>
  </si>
  <si>
    <t>LAMF Valve</t>
  </si>
  <si>
    <t>A-182</t>
  </si>
  <si>
    <t>S-Joint</t>
  </si>
  <si>
    <t>C-321</t>
  </si>
  <si>
    <t>Thompson Socket</t>
  </si>
  <si>
    <t>D-017</t>
  </si>
  <si>
    <t>Langstrom 7" Wrench</t>
  </si>
  <si>
    <t>B-111</t>
  </si>
  <si>
    <t>6" Sonotube</t>
  </si>
  <si>
    <t>C-098</t>
  </si>
  <si>
    <t>Finley Sprocket</t>
  </si>
  <si>
    <t>A-201</t>
  </si>
  <si>
    <t>HCAB Washer</t>
  </si>
  <si>
    <t>D-178</t>
  </si>
  <si>
    <t>Gangley Pliers</t>
  </si>
  <si>
    <t>Gross Margin</t>
  </si>
  <si>
    <t>Retail</t>
  </si>
  <si>
    <t>Total Cost</t>
  </si>
  <si>
    <t>Cost</t>
  </si>
  <si>
    <t>Quantity</t>
  </si>
  <si>
    <t>Number</t>
  </si>
  <si>
    <t>Description</t>
  </si>
  <si>
    <t>Division</t>
  </si>
  <si>
    <t>Parts Database</t>
  </si>
  <si>
    <t>Average Gross Margin for Division 2:</t>
  </si>
  <si>
    <t>Parts Criteria</t>
  </si>
  <si>
    <t>=(RETAIL-COST/COST)</t>
  </si>
  <si>
    <t>Date</t>
  </si>
  <si>
    <t>Color</t>
  </si>
  <si>
    <t>State</t>
  </si>
  <si>
    <t>Qty</t>
  </si>
  <si>
    <t>Total</t>
  </si>
  <si>
    <t>Red</t>
  </si>
  <si>
    <t>Blue</t>
  </si>
  <si>
    <t>TX</t>
  </si>
  <si>
    <t>CO</t>
  </si>
  <si>
    <t>NM</t>
  </si>
  <si>
    <t>AZ</t>
  </si>
  <si>
    <t>Criteria</t>
  </si>
  <si>
    <t>Result</t>
  </si>
  <si>
    <t>Red and TX</t>
  </si>
  <si>
    <t>=SUMIFS(Table2[Total],Table2[Color],"Red")</t>
  </si>
  <si>
    <t>=SUMIFS(Table2[Total],Table2[Color],"Red",Table2[State],"TX")</t>
  </si>
  <si>
    <t>Sales Rep</t>
  </si>
  <si>
    <t>Total Sales</t>
  </si>
  <si>
    <t>Total Units</t>
  </si>
  <si>
    <t>Return Rate</t>
  </si>
  <si>
    <t>Bonus</t>
  </si>
  <si>
    <t>Bonus total for reps with more than 10,000 units</t>
  </si>
  <si>
    <t>Bonus total for reps with more than 10,000 units and Return &lt;10%</t>
  </si>
  <si>
    <t>Victoria Ashworth</t>
  </si>
  <si>
    <t>Helen Bennet</t>
  </si>
  <si>
    <t>Martie Bertrand</t>
  </si>
  <si>
    <t>Aria Cruz</t>
  </si>
  <si>
    <t>Ann Devon</t>
  </si>
  <si>
    <t>Karin Joephs</t>
  </si>
  <si>
    <t>Maria Larsson</t>
  </si>
  <si>
    <t>Elizabeth Lincoln</t>
  </si>
  <si>
    <t>Patricia McJenna</t>
  </si>
  <si>
    <t>Liz Nixon</t>
  </si>
  <si>
    <t>Dominique Perrier</t>
  </si>
  <si>
    <t>Rene Phillips</t>
  </si>
  <si>
    <t>Average Bonus for reps with more than 10,000 units</t>
  </si>
  <si>
    <t>Average Bonus for reps with more than 10,000 units and Return &lt;10%</t>
  </si>
  <si>
    <t>Count of Bonuses for reps with more than 10,000 units</t>
  </si>
  <si>
    <t>Count of Bonuses for reps with more than 10,000 units and Return &lt;10%</t>
  </si>
  <si>
    <t>=SUMIF(E5:E16,"&gt;10000",C5:C16)</t>
  </si>
  <si>
    <t>=AVERAGEIF(E5:E16,"&gt;10000",C5:C16)</t>
  </si>
  <si>
    <t>=COUNTIF(E5:E16,"&gt;10000",C5:C16)</t>
  </si>
  <si>
    <t>=SUMIFS(L5:L16,J5:J16,"&gt;10000",K5:K16,"&lt;.1")</t>
  </si>
  <si>
    <t>=AVERAGEIFS(L5:L16,J5:J16,"&gt;10000",K5:K16,"&lt;.1")</t>
  </si>
  <si>
    <t>=COUNTIFS(L5:L16,J5:J16,"&gt;10000",K5:K16,"&lt;.1")</t>
  </si>
  <si>
    <t>Account Number</t>
  </si>
  <si>
    <t>Account Name is:</t>
  </si>
  <si>
    <t>Account Name</t>
  </si>
  <si>
    <t>10-0009</t>
  </si>
  <si>
    <t>02-0200</t>
  </si>
  <si>
    <t>01-0045</t>
  </si>
  <si>
    <t>12-1212</t>
  </si>
  <si>
    <t>14-1882</t>
  </si>
  <si>
    <t>14-5741</t>
  </si>
  <si>
    <t>07-0025</t>
  </si>
  <si>
    <t>08-2255</t>
  </si>
  <si>
    <t>12-3456</t>
  </si>
  <si>
    <t>09-2111</t>
  </si>
  <si>
    <t>07-4441</t>
  </si>
  <si>
    <t>16-6658</t>
  </si>
  <si>
    <t>Around the Horn</t>
  </si>
  <si>
    <t>Consolidated Holdings</t>
  </si>
  <si>
    <t>Easter Connection</t>
  </si>
  <si>
    <t>Great Lakes Food Market</t>
  </si>
  <si>
    <t>Island Trading</t>
  </si>
  <si>
    <t>Laughing Bacchus Wine Cellars</t>
  </si>
  <si>
    <t>Old World Delicatessen</t>
  </si>
  <si>
    <t>Queen Cozinha</t>
  </si>
  <si>
    <t>Quick-Stop</t>
  </si>
  <si>
    <t>Rattlesnake Canyon Grocery</t>
  </si>
  <si>
    <t>Seven Seas Imports</t>
  </si>
  <si>
    <t>Simon's Bistro</t>
  </si>
  <si>
    <t>Split Rail Beer &amp; Ale</t>
  </si>
  <si>
    <t>=VLOOKUP(C2,E3:F15,2,FALSE)</t>
  </si>
  <si>
    <t>Interest Rate</t>
  </si>
  <si>
    <t>Period</t>
  </si>
  <si>
    <t>Annual Deposit</t>
  </si>
  <si>
    <t>Equipment Fund</t>
  </si>
  <si>
    <t>Want this at $50,000</t>
  </si>
  <si>
    <t>By changing this!</t>
  </si>
  <si>
    <t>Greater than 10 and less than 30?</t>
  </si>
  <si>
    <t>Greater than 10 or less than 30?</t>
  </si>
  <si>
    <t>USA</t>
  </si>
  <si>
    <t>Mexico</t>
  </si>
  <si>
    <t>Canada</t>
  </si>
  <si>
    <t>Shipping Mode</t>
  </si>
  <si>
    <t>Order Amount</t>
  </si>
  <si>
    <t>Order Date</t>
  </si>
  <si>
    <t>Country</t>
  </si>
  <si>
    <t>Contoso</t>
  </si>
  <si>
    <t>Tailspin</t>
  </si>
  <si>
    <t>A.Datum</t>
  </si>
  <si>
    <t>Northwind</t>
  </si>
  <si>
    <t>Shares</t>
  </si>
  <si>
    <t>Price</t>
  </si>
  <si>
    <t>Fabrikam</t>
  </si>
  <si>
    <t>Total Value</t>
  </si>
  <si>
    <t>=SUM(B2:F2*B3:F3)</t>
  </si>
  <si>
    <t>=OR(A1:A21&gt;15)</t>
  </si>
  <si>
    <t>Use CTRL+SHIFT+ENTER to use Array functions</t>
  </si>
  <si>
    <t>ID</t>
  </si>
  <si>
    <t>First Name</t>
  </si>
  <si>
    <t xml:space="preserve">Last Name </t>
  </si>
  <si>
    <t>Salary</t>
  </si>
  <si>
    <t>Emily</t>
  </si>
  <si>
    <t>James</t>
  </si>
  <si>
    <t>Mia</t>
  </si>
  <si>
    <t>John</t>
  </si>
  <si>
    <t>Jessica</t>
  </si>
  <si>
    <t>Mark</t>
  </si>
  <si>
    <t>Richard</t>
  </si>
  <si>
    <t>Smith</t>
  </si>
  <si>
    <t>Anderson</t>
  </si>
  <si>
    <t>Clark</t>
  </si>
  <si>
    <t>Lewis</t>
  </si>
  <si>
    <t>Walker</t>
  </si>
  <si>
    <t>Reed</t>
  </si>
  <si>
    <t>Lopex</t>
  </si>
  <si>
    <t>Expenses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</si>
  <si>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</si>
  <si>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</si>
  <si>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</si>
  <si>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</si>
  <si>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</si>
  <si>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</si>
  <si>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</si>
  <si>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</si>
  <si>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</si>
  <si>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Advertising</t>
  </si>
  <si>
    <t>Rent</t>
  </si>
  <si>
    <t>Supplies</t>
  </si>
  <si>
    <t>Salaries</t>
  </si>
  <si>
    <t>Utilities</t>
  </si>
  <si>
    <t>TOTAL</t>
  </si>
  <si>
    <t>Month</t>
  </si>
  <si>
    <t>=HLOOKUP(C9, C1:K7, 7, False)</t>
  </si>
  <si>
    <t>=MATCH(H2,B3:B9,0)</t>
  </si>
  <si>
    <t>=INDEX(E3:E9,X,1)</t>
  </si>
  <si>
    <t>Number 1</t>
  </si>
  <si>
    <t>Number 2</t>
  </si>
  <si>
    <t>Number 3</t>
  </si>
  <si>
    <t>Precendents</t>
  </si>
  <si>
    <t>Dependents</t>
  </si>
  <si>
    <t>Where do you get this number</t>
  </si>
  <si>
    <t>Who depends on this number</t>
  </si>
  <si>
    <t>Jan</t>
  </si>
  <si>
    <t>Feb</t>
  </si>
  <si>
    <t>Mar</t>
  </si>
  <si>
    <t>Apr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</si>
</sst>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$&quot;#,##0_);[Red]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G\e\n\e\r\a\l"/>
    <numFmt numFmtId="165" formatCode="_(\$* #,##0.00_);_(\$* \(#,##0.00\);_(\$* &quot;-&quot;??_);_(@_)"/>
    <numFmt numFmtId="166" formatCode="0.0%"/>
    <numFmt numFmtId="167" formatCode="_(* #,##0_);_(* \(#,##0\);_(* &quot;-&quot;??_);_(@_)"/>
    <numFmt numFmtId="168" formatCode="_(&quot;$&quot;* #,##0_);_(&quot;$&quot;* \(#,##0\);_(&quot;$&quot;* &quot;-&quot;??_);_(@_)"/>
    <numFmt numFmtId="169" formatCode="&quot;$&quot;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164" fontId="3" fillId="0" borderId="0"/>
    <xf numFmtId="0" fontId="1" fillId="0" borderId="0"/>
  </cellStyleXfs>
  <cellXfs count="63">
    <xf numFmtId="0" fontId="0" fillId="0" borderId="0" xfId="0"/>
    <xf numFmtId="164" fontId="4" fillId="0" borderId="0" xfId="5" applyFont="1"/>
    <xf numFmtId="165" fontId="5" fillId="0" borderId="0" xfId="5" applyNumberFormat="1" applyFont="1"/>
    <xf numFmtId="164" fontId="5" fillId="0" borderId="0" xfId="5" applyFont="1" applyAlignment="1">
      <alignment horizontal="right"/>
    </xf>
    <xf numFmtId="164" fontId="5" fillId="0" borderId="0" xfId="5" applyFont="1"/>
    <xf numFmtId="10" fontId="4" fillId="0" borderId="0" xfId="5" applyNumberFormat="1" applyFont="1"/>
    <xf numFmtId="1" fontId="4" fillId="0" borderId="2" xfId="5" applyNumberFormat="1" applyFont="1" applyBorder="1" applyAlignment="1">
      <alignment horizontal="center"/>
    </xf>
    <xf numFmtId="164" fontId="5" fillId="0" borderId="3" xfId="5" applyFont="1" applyBorder="1" applyAlignment="1">
      <alignment horizontal="center" wrapText="1"/>
    </xf>
    <xf numFmtId="164" fontId="4" fillId="0" borderId="0" xfId="5" quotePrefix="1" applyFont="1"/>
    <xf numFmtId="16" fontId="0" fillId="0" borderId="0" xfId="0" applyNumberFormat="1"/>
    <xf numFmtId="44" fontId="0" fillId="0" borderId="0" xfId="2" applyFont="1"/>
    <xf numFmtId="0" fontId="0" fillId="0" borderId="0" xfId="0" quotePrefix="1"/>
    <xf numFmtId="167" fontId="0" fillId="0" borderId="0" xfId="1" applyNumberFormat="1" applyFont="1"/>
    <xf numFmtId="9" fontId="0" fillId="0" borderId="0" xfId="3" applyFont="1"/>
    <xf numFmtId="168" fontId="0" fillId="0" borderId="0" xfId="0" applyNumberFormat="1"/>
    <xf numFmtId="0" fontId="2" fillId="2" borderId="0" xfId="4"/>
    <xf numFmtId="0" fontId="0" fillId="0" borderId="2" xfId="0" applyBorder="1"/>
    <xf numFmtId="49" fontId="0" fillId="0" borderId="4" xfId="0" applyNumberFormat="1" applyBorder="1"/>
    <xf numFmtId="49" fontId="0" fillId="0" borderId="5" xfId="0" applyNumberFormat="1" applyBorder="1"/>
    <xf numFmtId="49" fontId="0" fillId="0" borderId="6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49" fontId="0" fillId="0" borderId="0" xfId="0" applyNumberFormat="1" applyBorder="1"/>
    <xf numFmtId="6" fontId="0" fillId="0" borderId="0" xfId="0" applyNumberFormat="1"/>
    <xf numFmtId="169" fontId="0" fillId="0" borderId="0" xfId="2" applyNumberFormat="1" applyFont="1"/>
    <xf numFmtId="0" fontId="1" fillId="3" borderId="2" xfId="6" applyFill="1" applyBorder="1"/>
    <xf numFmtId="7" fontId="7" fillId="0" borderId="2" xfId="6" applyNumberFormat="1" applyFont="1" applyBorder="1"/>
    <xf numFmtId="14" fontId="7" fillId="0" borderId="2" xfId="6" applyNumberFormat="1" applyFont="1" applyBorder="1"/>
    <xf numFmtId="0" fontId="7" fillId="0" borderId="2" xfId="6" quotePrefix="1" applyFont="1" applyBorder="1"/>
    <xf numFmtId="0" fontId="8" fillId="4" borderId="2" xfId="6" applyFont="1" applyFill="1" applyBorder="1"/>
    <xf numFmtId="168" fontId="0" fillId="0" borderId="0" xfId="2" applyNumberFormat="1" applyFont="1"/>
    <xf numFmtId="0" fontId="9" fillId="0" borderId="0" xfId="0" applyFont="1"/>
    <xf numFmtId="0" fontId="0" fillId="0" borderId="0" xfId="0" applyAlignment="1">
      <alignment horizontal="right"/>
    </xf>
    <xf numFmtId="0" fontId="9" fillId="0" borderId="8" xfId="0" applyFont="1" applyBorder="1"/>
    <xf numFmtId="0" fontId="9" fillId="0" borderId="1" xfId="0" applyFont="1" applyBorder="1"/>
    <xf numFmtId="168" fontId="0" fillId="0" borderId="1" xfId="2" applyNumberFormat="1" applyFont="1" applyBorder="1"/>
    <xf numFmtId="1" fontId="4" fillId="0" borderId="0" xfId="5" applyNumberFormat="1" applyFont="1" applyFill="1" applyAlignment="1">
      <alignment horizontal="center"/>
    </xf>
    <xf numFmtId="164" fontId="4" fillId="0" borderId="0" xfId="5" applyFont="1" applyFill="1"/>
    <xf numFmtId="164" fontId="4" fillId="0" borderId="0" xfId="5" applyFont="1" applyFill="1" applyAlignment="1">
      <alignment horizontal="center"/>
    </xf>
    <xf numFmtId="165" fontId="4" fillId="0" borderId="0" xfId="5" applyNumberFormat="1" applyFont="1" applyFill="1"/>
    <xf numFmtId="166" fontId="4" fillId="0" borderId="0" xfId="5" applyNumberFormat="1" applyFont="1" applyFill="1"/>
    <xf numFmtId="164" fontId="4" fillId="6" borderId="9" xfId="5" applyNumberFormat="1" applyFont="1" applyFill="1" applyBorder="1" applyAlignment="1"/>
    <xf numFmtId="164" fontId="4" fillId="6" borderId="9" xfId="5" applyNumberFormat="1" applyFont="1" applyFill="1" applyBorder="1" applyAlignment="1">
      <alignment horizontal="center"/>
    </xf>
    <xf numFmtId="1" fontId="4" fillId="6" borderId="9" xfId="5" applyNumberFormat="1" applyFont="1" applyFill="1" applyBorder="1" applyAlignment="1">
      <alignment horizontal="center"/>
    </xf>
    <xf numFmtId="165" fontId="4" fillId="6" borderId="9" xfId="5" applyNumberFormat="1" applyFont="1" applyFill="1" applyBorder="1" applyAlignment="1"/>
    <xf numFmtId="164" fontId="4" fillId="7" borderId="7" xfId="5" applyNumberFormat="1" applyFont="1" applyFill="1" applyBorder="1" applyAlignment="1"/>
    <xf numFmtId="164" fontId="4" fillId="7" borderId="7" xfId="5" applyNumberFormat="1" applyFont="1" applyFill="1" applyBorder="1" applyAlignment="1">
      <alignment horizontal="center"/>
    </xf>
    <xf numFmtId="1" fontId="4" fillId="7" borderId="7" xfId="5" applyNumberFormat="1" applyFont="1" applyFill="1" applyBorder="1" applyAlignment="1">
      <alignment horizontal="center"/>
    </xf>
    <xf numFmtId="165" fontId="4" fillId="7" borderId="7" xfId="5" applyNumberFormat="1" applyFont="1" applyFill="1" applyBorder="1" applyAlignment="1"/>
    <xf numFmtId="164" fontId="4" fillId="6" borderId="7" xfId="5" applyNumberFormat="1" applyFont="1" applyFill="1" applyBorder="1" applyAlignment="1"/>
    <xf numFmtId="164" fontId="4" fillId="6" borderId="7" xfId="5" applyNumberFormat="1" applyFont="1" applyFill="1" applyBorder="1" applyAlignment="1">
      <alignment horizontal="center"/>
    </xf>
    <xf numFmtId="1" fontId="4" fillId="6" borderId="7" xfId="5" applyNumberFormat="1" applyFont="1" applyFill="1" applyBorder="1" applyAlignment="1">
      <alignment horizontal="center"/>
    </xf>
    <xf numFmtId="165" fontId="4" fillId="6" borderId="7" xfId="5" applyNumberFormat="1" applyFont="1" applyFill="1" applyBorder="1" applyAlignment="1"/>
    <xf numFmtId="1" fontId="4" fillId="6" borderId="10" xfId="5" applyNumberFormat="1" applyFont="1" applyFill="1" applyBorder="1" applyAlignment="1">
      <alignment horizontal="center"/>
    </xf>
    <xf numFmtId="1" fontId="4" fillId="7" borderId="11" xfId="5" applyNumberFormat="1" applyFont="1" applyFill="1" applyBorder="1" applyAlignment="1">
      <alignment horizontal="center"/>
    </xf>
    <xf numFmtId="1" fontId="4" fillId="6" borderId="11" xfId="5" applyNumberFormat="1" applyFont="1" applyFill="1" applyBorder="1" applyAlignment="1">
      <alignment horizontal="center"/>
    </xf>
    <xf numFmtId="166" fontId="4" fillId="6" borderId="9" xfId="5" applyNumberFormat="1" applyFont="1" applyFill="1" applyBorder="1" applyAlignment="1"/>
    <xf numFmtId="166" fontId="4" fillId="7" borderId="7" xfId="5" applyNumberFormat="1" applyFont="1" applyFill="1" applyBorder="1" applyAlignment="1"/>
    <xf numFmtId="166" fontId="4" fillId="6" borderId="7" xfId="5" applyNumberFormat="1" applyFont="1" applyFill="1" applyBorder="1" applyAlignment="1"/>
    <xf numFmtId="164" fontId="6" fillId="5" borderId="0" xfId="5" applyNumberFormat="1" applyFont="1" applyFill="1" applyBorder="1" applyAlignment="1">
      <alignment horizontal="center" wrapText="1"/>
    </xf>
    <xf numFmtId="164" fontId="6" fillId="5" borderId="12" xfId="5" applyNumberFormat="1" applyFont="1" applyFill="1" applyBorder="1" applyAlignment="1">
      <alignment wrapText="1"/>
    </xf>
    <xf numFmtId="164" fontId="6" fillId="5" borderId="12" xfId="5" applyNumberFormat="1" applyFont="1" applyFill="1" applyBorder="1" applyAlignment="1">
      <alignment horizontal="center" wrapText="1"/>
    </xf>
  </cellXfs>
  <cellStyles count="7">
    <cellStyle name="Comma" xfId="1" builtinId="3"/>
    <cellStyle name="Currency" xfId="2" builtinId="4"/>
    <cellStyle name="Good" xfId="4" builtinId="26"/>
    <cellStyle name="Normal" xfId="0" builtinId="0"/>
    <cellStyle name="Normal 2" xfId="5" xr:uid="{6085372A-2998-48B5-BBA0-3008FA890E15}"/>
    <cellStyle name="Normal 3" xfId="6" xr:uid="{E829E38B-F98D-4F8F-A6EE-09936423E006}"/>
    <cellStyle name="Percent" xfId="3" builtinId="5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numFmt numFmtId="164" formatCode="\G\e\n\e\r\a\l"/>
      <fill>
        <patternFill patternType="solid">
          <fgColor theme="4"/>
          <bgColor theme="4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6" formatCode="0.0%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5" formatCode="_(\$* #,##0.00_);_(\$* \(#,##0.00\);_(\$* &quot;-&quot;??_);_(@_)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5" formatCode="_(\$* #,##0.00_);_(\$* \(#,##0.00\);_(\$* &quot;-&quot;??_);_(@_)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5" formatCode="_(\$* #,##0.00_);_(\$* \(#,##0.00\);_(\$* &quot;-&quot;??_);_(@_)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" formatCode="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4" formatCode="\G\e\n\e\r\a\l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4" formatCode="\G\e\n\e\r\a\l"/>
      <fill>
        <patternFill patternType="solid">
          <fgColor theme="4" tint="0.79998168889431442"/>
          <bgColor theme="4" tint="0.79998168889431442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" formatCode="0"/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0"/>
        </top>
        <bottom/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21" formatCode="d\-m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133350</xdr:rowOff>
    </xdr:from>
    <xdr:to>
      <xdr:col>15</xdr:col>
      <xdr:colOff>438150</xdr:colOff>
      <xdr:row>9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3B792CF-110D-4457-8AFB-7642FC51F734}"/>
            </a:ext>
          </a:extLst>
        </xdr:cNvPr>
        <xdr:cNvSpPr txBox="1"/>
      </xdr:nvSpPr>
      <xdr:spPr>
        <a:xfrm>
          <a:off x="3305175" y="323850"/>
          <a:ext cx="6276975" cy="1409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Yellow cells require formulas based on the logic below:</a:t>
          </a:r>
          <a:r>
            <a:rPr lang="en-US" sz="1400"/>
            <a:t> </a:t>
          </a:r>
        </a:p>
        <a:p>
          <a:endParaRPr lang="en-US" sz="14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If Country is Canada or Mexico, Order Amount is greater than $1,000.00, 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and the order is placed in July, a cell in the Remark column will</a:t>
          </a:r>
          <a:r>
            <a:rPr lang="en-US" sz="1400"/>
            <a:t> </a:t>
          </a:r>
          <a:r>
            <a:rPr lang="en-US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show "Ship by Air. Otherwise, "Ship by Ground".</a:t>
          </a:r>
          <a:r>
            <a:rPr lang="en-US" sz="1400"/>
            <a:t>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otsi.sharepoint.com/b1777c78eef3b74d/Workbooks/Examples/Ch13/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B1">
            <v>42420</v>
          </cell>
        </row>
      </sheetData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B16CAEA-7E65-4706-9C90-EB6645E24070}" name="Table5" displayName="Table5" ref="A6:H14" totalsRowShown="0" headerRowDxfId="0" dataDxfId="1" tableBorderDxfId="10" headerRowCellStyle="Normal 2" dataCellStyle="Normal 2">
  <autoFilter ref="A6:H14" xr:uid="{938FE1EF-C4B9-4CD1-A0B7-86C735B12A26}"/>
  <tableColumns count="8">
    <tableColumn id="1" xr3:uid="{55736F11-A8EB-480C-9C09-E2332F7B882F}" name="Division" dataDxfId="9" dataCellStyle="Normal 2"/>
    <tableColumn id="2" xr3:uid="{E7A85BC5-338A-47C4-B4D5-B027C4234980}" name="Description" dataDxfId="8" dataCellStyle="Normal 2"/>
    <tableColumn id="3" xr3:uid="{661F0ECF-5128-4E19-A604-73C38E637B8A}" name="Number" dataDxfId="7" dataCellStyle="Normal 2"/>
    <tableColumn id="4" xr3:uid="{418A74E1-C073-461C-9256-4C1A5541F610}" name="Quantity" dataDxfId="6" dataCellStyle="Normal 2"/>
    <tableColumn id="5" xr3:uid="{08999CC3-B0ED-4FE7-9E59-754A40B4618C}" name="Cost" dataDxfId="5" dataCellStyle="Normal 2"/>
    <tableColumn id="6" xr3:uid="{B01E8B25-D03E-4557-9759-1530F2B4A7E3}" name="Total Cost" dataDxfId="4" dataCellStyle="Normal 2">
      <calculatedColumnFormula>E7*D7</calculatedColumnFormula>
    </tableColumn>
    <tableColumn id="7" xr3:uid="{7B304152-73C2-4534-83F9-85208C03B10B}" name="Retail" dataDxfId="3" dataCellStyle="Normal 2"/>
    <tableColumn id="8" xr3:uid="{440D97FF-E3DE-4FDD-8C91-5B650628C425}" name="Gross Margin" dataDxfId="2" dataCellStyle="Normal 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CB9C3BC-0315-4306-9C34-F7C95975E8F6}" name="Table2" displayName="Table2" ref="B2:F9" totalsRowShown="0">
  <autoFilter ref="B2:F9" xr:uid="{6ABEC635-D922-49A9-921B-24D6568027B9}"/>
  <tableColumns count="5">
    <tableColumn id="1" xr3:uid="{E24F12B6-4E09-4567-AE44-59BEBF43CB9F}" name="Date" dataDxfId="12"/>
    <tableColumn id="2" xr3:uid="{225844BF-1F7C-457B-BBAA-94C3226B8C9B}" name="Color"/>
    <tableColumn id="3" xr3:uid="{6D72D5E8-E23E-4E48-B8A8-E1826643E7F4}" name="State"/>
    <tableColumn id="4" xr3:uid="{3C48B3C3-AD40-4713-88C8-5ACCBCC8BAAC}" name="Qty"/>
    <tableColumn id="5" xr3:uid="{10132496-6637-4284-821F-7A9FA9E702BB}" name="Total" dataDxfId="11" dataCellStyle="Currency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14B39-642F-42D8-B79D-4A8E04E2A4C3}">
  <dimension ref="A1"/>
  <sheetViews>
    <sheetView tabSelected="1" workbookViewId="0">
      <selection activeCell="G39" sqref="G39"/>
    </sheetView>
  </sheetViews>
  <sheetFormatPr defaultRowHeight="14.5" x14ac:dyDescent="0.3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EF808-A2CB-40B1-86BD-C231C3CE70FA}">
  <dimension ref="A1:D23"/>
  <sheetViews>
    <sheetView workbookViewId="0">
      <selection activeCell="J22" sqref="J22"/>
    </sheetView>
  </sheetViews>
  <sheetFormatPr defaultRowHeight="14.5" x14ac:dyDescent="0.35"/>
  <cols>
    <col min="1" max="1" width="8" bestFit="1" customWidth="1"/>
    <col min="2" max="2" width="10.7265625" bestFit="1" customWidth="1"/>
    <col min="3" max="3" width="13.81640625" bestFit="1" customWidth="1"/>
    <col min="4" max="4" width="14.54296875" bestFit="1" customWidth="1"/>
  </cols>
  <sheetData>
    <row r="1" spans="1:4" x14ac:dyDescent="0.35">
      <c r="A1" s="30" t="s">
        <v>116</v>
      </c>
      <c r="B1" s="30" t="s">
        <v>115</v>
      </c>
      <c r="C1" s="30" t="s">
        <v>114</v>
      </c>
      <c r="D1" s="30" t="s">
        <v>113</v>
      </c>
    </row>
    <row r="2" spans="1:4" x14ac:dyDescent="0.35">
      <c r="A2" s="29" t="s">
        <v>112</v>
      </c>
      <c r="B2" s="28">
        <v>43293</v>
      </c>
      <c r="C2" s="27">
        <v>1552.6</v>
      </c>
      <c r="D2" s="26"/>
    </row>
    <row r="3" spans="1:4" x14ac:dyDescent="0.35">
      <c r="A3" s="29" t="s">
        <v>112</v>
      </c>
      <c r="B3" s="28">
        <v>43296</v>
      </c>
      <c r="C3" s="27">
        <v>654.05999999999995</v>
      </c>
      <c r="D3" s="26"/>
    </row>
    <row r="4" spans="1:4" x14ac:dyDescent="0.35">
      <c r="A4" s="29" t="s">
        <v>112</v>
      </c>
      <c r="B4" s="28">
        <v>43292</v>
      </c>
      <c r="C4" s="27">
        <v>3597.9</v>
      </c>
      <c r="D4" s="26"/>
    </row>
    <row r="5" spans="1:4" x14ac:dyDescent="0.35">
      <c r="A5" s="29" t="s">
        <v>112</v>
      </c>
      <c r="B5" s="28">
        <v>43297</v>
      </c>
      <c r="C5" s="27">
        <v>1444.8</v>
      </c>
      <c r="D5" s="26"/>
    </row>
    <row r="6" spans="1:4" x14ac:dyDescent="0.35">
      <c r="A6" s="29" t="s">
        <v>112</v>
      </c>
      <c r="B6" s="28">
        <v>43298</v>
      </c>
      <c r="C6" s="27">
        <v>517.79999999999995</v>
      </c>
      <c r="D6" s="26"/>
    </row>
    <row r="7" spans="1:4" x14ac:dyDescent="0.35">
      <c r="A7" s="29" t="s">
        <v>112</v>
      </c>
      <c r="B7" s="28">
        <v>43303</v>
      </c>
      <c r="C7" s="27">
        <v>1119.9000000000001</v>
      </c>
      <c r="D7" s="26"/>
    </row>
    <row r="8" spans="1:4" x14ac:dyDescent="0.35">
      <c r="A8" s="29" t="s">
        <v>112</v>
      </c>
      <c r="B8" s="28">
        <v>43324</v>
      </c>
      <c r="C8" s="27">
        <v>1176</v>
      </c>
      <c r="D8" s="26"/>
    </row>
    <row r="9" spans="1:4" x14ac:dyDescent="0.35">
      <c r="A9" s="29" t="s">
        <v>111</v>
      </c>
      <c r="B9" s="28">
        <v>43297</v>
      </c>
      <c r="C9" s="27">
        <v>1440</v>
      </c>
      <c r="D9" s="26"/>
    </row>
    <row r="10" spans="1:4" x14ac:dyDescent="0.35">
      <c r="A10" s="29" t="s">
        <v>111</v>
      </c>
      <c r="B10" s="28">
        <v>43291</v>
      </c>
      <c r="C10" s="27">
        <v>1863.4</v>
      </c>
      <c r="D10" s="26"/>
    </row>
    <row r="11" spans="1:4" x14ac:dyDescent="0.35">
      <c r="A11" s="29" t="s">
        <v>111</v>
      </c>
      <c r="B11" s="28">
        <v>43304</v>
      </c>
      <c r="C11" s="27">
        <v>556.62</v>
      </c>
      <c r="D11" s="26"/>
    </row>
    <row r="12" spans="1:4" x14ac:dyDescent="0.35">
      <c r="A12" s="29" t="s">
        <v>111</v>
      </c>
      <c r="B12" s="28">
        <v>43296</v>
      </c>
      <c r="C12" s="27">
        <v>2490.5</v>
      </c>
      <c r="D12" s="26"/>
    </row>
    <row r="13" spans="1:4" x14ac:dyDescent="0.35">
      <c r="A13" s="29" t="s">
        <v>111</v>
      </c>
      <c r="B13" s="28">
        <v>43312</v>
      </c>
      <c r="C13" s="27">
        <v>1873.8</v>
      </c>
      <c r="D13" s="26"/>
    </row>
    <row r="14" spans="1:4" x14ac:dyDescent="0.35">
      <c r="A14" s="29" t="s">
        <v>111</v>
      </c>
      <c r="B14" s="28">
        <v>43335</v>
      </c>
      <c r="C14" s="27">
        <v>695.62</v>
      </c>
      <c r="D14" s="26"/>
    </row>
    <row r="15" spans="1:4" x14ac:dyDescent="0.35">
      <c r="A15" s="29" t="s">
        <v>111</v>
      </c>
      <c r="B15" s="28">
        <v>43321</v>
      </c>
      <c r="C15" s="27">
        <v>642.20000000000005</v>
      </c>
      <c r="D15" s="26"/>
    </row>
    <row r="16" spans="1:4" x14ac:dyDescent="0.35">
      <c r="A16" s="29" t="s">
        <v>110</v>
      </c>
      <c r="B16" s="28">
        <v>43304</v>
      </c>
      <c r="C16" s="27">
        <v>1614.88</v>
      </c>
      <c r="D16" s="26"/>
    </row>
    <row r="17" spans="1:4" x14ac:dyDescent="0.35">
      <c r="A17" s="29" t="s">
        <v>110</v>
      </c>
      <c r="B17" s="28">
        <v>43306</v>
      </c>
      <c r="C17" s="27">
        <v>100.8</v>
      </c>
      <c r="D17" s="26"/>
    </row>
    <row r="18" spans="1:4" x14ac:dyDescent="0.35">
      <c r="A18" s="29" t="s">
        <v>110</v>
      </c>
      <c r="B18" s="28">
        <v>43310</v>
      </c>
      <c r="C18" s="27">
        <v>1504.65</v>
      </c>
      <c r="D18" s="26"/>
    </row>
    <row r="19" spans="1:4" x14ac:dyDescent="0.35">
      <c r="A19" s="29" t="s">
        <v>110</v>
      </c>
      <c r="B19" s="28">
        <v>43311</v>
      </c>
      <c r="C19" s="27">
        <v>448</v>
      </c>
      <c r="D19" s="26"/>
    </row>
    <row r="20" spans="1:4" x14ac:dyDescent="0.35">
      <c r="A20" s="29" t="s">
        <v>110</v>
      </c>
      <c r="B20" s="28">
        <v>43306</v>
      </c>
      <c r="C20" s="27">
        <v>584</v>
      </c>
      <c r="D20" s="26"/>
    </row>
    <row r="21" spans="1:4" x14ac:dyDescent="0.35">
      <c r="A21" s="29" t="s">
        <v>110</v>
      </c>
      <c r="B21" s="28">
        <v>43312</v>
      </c>
      <c r="C21" s="27">
        <v>346.56</v>
      </c>
      <c r="D21" s="26"/>
    </row>
    <row r="22" spans="1:4" x14ac:dyDescent="0.35">
      <c r="A22" s="29" t="s">
        <v>110</v>
      </c>
      <c r="B22" s="28">
        <v>43318</v>
      </c>
      <c r="C22" s="27">
        <v>3536.6</v>
      </c>
      <c r="D22" s="26"/>
    </row>
    <row r="23" spans="1:4" x14ac:dyDescent="0.35">
      <c r="A23" s="29" t="s">
        <v>110</v>
      </c>
      <c r="B23" s="28">
        <v>43314</v>
      </c>
      <c r="C23" s="27">
        <v>1101.2</v>
      </c>
      <c r="D23" s="26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3D64E-6A0C-470A-8301-E4A767638495}">
  <dimension ref="A1:F5"/>
  <sheetViews>
    <sheetView zoomScale="205" zoomScaleNormal="205" workbookViewId="0">
      <selection activeCell="C6" sqref="C6"/>
    </sheetView>
  </sheetViews>
  <sheetFormatPr defaultRowHeight="14.5" x14ac:dyDescent="0.35"/>
  <cols>
    <col min="1" max="1" width="11" bestFit="1" customWidth="1"/>
  </cols>
  <sheetData>
    <row r="1" spans="1:6" x14ac:dyDescent="0.35">
      <c r="B1" t="s">
        <v>117</v>
      </c>
      <c r="C1" t="s">
        <v>123</v>
      </c>
      <c r="D1" t="s">
        <v>118</v>
      </c>
      <c r="E1" t="s">
        <v>119</v>
      </c>
      <c r="F1" t="s">
        <v>120</v>
      </c>
    </row>
    <row r="2" spans="1:6" x14ac:dyDescent="0.35">
      <c r="A2" t="s">
        <v>121</v>
      </c>
      <c r="B2">
        <v>500</v>
      </c>
      <c r="C2">
        <v>300</v>
      </c>
      <c r="D2">
        <v>700</v>
      </c>
      <c r="E2">
        <v>450</v>
      </c>
      <c r="F2">
        <v>600</v>
      </c>
    </row>
    <row r="3" spans="1:6" x14ac:dyDescent="0.35">
      <c r="A3" t="s">
        <v>122</v>
      </c>
      <c r="B3">
        <v>10</v>
      </c>
      <c r="C3">
        <v>15</v>
      </c>
      <c r="D3">
        <v>12.75</v>
      </c>
      <c r="E3">
        <v>14</v>
      </c>
      <c r="F3">
        <v>18</v>
      </c>
    </row>
    <row r="5" spans="1:6" x14ac:dyDescent="0.35">
      <c r="A5" t="s">
        <v>124</v>
      </c>
      <c r="C5" s="11" t="s">
        <v>125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FA4F5-ABDA-4734-B33A-2A3F30D7831A}">
  <dimension ref="A1:D21"/>
  <sheetViews>
    <sheetView workbookViewId="0">
      <selection activeCell="D6" sqref="D6"/>
    </sheetView>
  </sheetViews>
  <sheetFormatPr defaultRowHeight="14.5" x14ac:dyDescent="0.35"/>
  <sheetData>
    <row r="1" spans="1:4" x14ac:dyDescent="0.35">
      <c r="A1">
        <v>1</v>
      </c>
    </row>
    <row r="2" spans="1:4" x14ac:dyDescent="0.35">
      <c r="A2">
        <v>2</v>
      </c>
    </row>
    <row r="3" spans="1:4" x14ac:dyDescent="0.35">
      <c r="A3">
        <v>3</v>
      </c>
    </row>
    <row r="4" spans="1:4" x14ac:dyDescent="0.35">
      <c r="A4">
        <v>4</v>
      </c>
      <c r="D4" t="s">
        <v>127</v>
      </c>
    </row>
    <row r="5" spans="1:4" x14ac:dyDescent="0.35">
      <c r="A5">
        <v>5</v>
      </c>
    </row>
    <row r="6" spans="1:4" x14ac:dyDescent="0.35">
      <c r="A6">
        <v>6</v>
      </c>
      <c r="D6" s="11" t="s">
        <v>126</v>
      </c>
    </row>
    <row r="7" spans="1:4" x14ac:dyDescent="0.35">
      <c r="A7">
        <v>7</v>
      </c>
    </row>
    <row r="8" spans="1:4" x14ac:dyDescent="0.35">
      <c r="A8">
        <v>8</v>
      </c>
    </row>
    <row r="9" spans="1:4" x14ac:dyDescent="0.35">
      <c r="A9">
        <v>9</v>
      </c>
    </row>
    <row r="10" spans="1:4" x14ac:dyDescent="0.35">
      <c r="A10">
        <v>10</v>
      </c>
    </row>
    <row r="11" spans="1:4" x14ac:dyDescent="0.35">
      <c r="A11">
        <v>11</v>
      </c>
    </row>
    <row r="12" spans="1:4" x14ac:dyDescent="0.35">
      <c r="A12">
        <v>12</v>
      </c>
    </row>
    <row r="13" spans="1:4" x14ac:dyDescent="0.35">
      <c r="A13">
        <v>13</v>
      </c>
    </row>
    <row r="14" spans="1:4" x14ac:dyDescent="0.35">
      <c r="A14">
        <v>14</v>
      </c>
    </row>
    <row r="15" spans="1:4" x14ac:dyDescent="0.35">
      <c r="A15">
        <v>15</v>
      </c>
    </row>
    <row r="16" spans="1:4" x14ac:dyDescent="0.35">
      <c r="A16">
        <v>16</v>
      </c>
    </row>
    <row r="17" spans="1:1" x14ac:dyDescent="0.35">
      <c r="A17">
        <v>17</v>
      </c>
    </row>
    <row r="18" spans="1:1" x14ac:dyDescent="0.35">
      <c r="A18">
        <v>18</v>
      </c>
    </row>
    <row r="19" spans="1:1" x14ac:dyDescent="0.35">
      <c r="A19">
        <v>19</v>
      </c>
    </row>
    <row r="20" spans="1:1" x14ac:dyDescent="0.35">
      <c r="A20">
        <v>20</v>
      </c>
    </row>
    <row r="21" spans="1:1" x14ac:dyDescent="0.35">
      <c r="A21">
        <v>21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B7270-76AA-4AC6-B8AF-BEF551ED022C}">
  <dimension ref="B2:D6"/>
  <sheetViews>
    <sheetView workbookViewId="0">
      <selection activeCell="L5" sqref="L5"/>
    </sheetView>
  </sheetViews>
  <sheetFormatPr defaultRowHeight="14.5" x14ac:dyDescent="0.35"/>
  <cols>
    <col min="2" max="2" width="15.7265625" bestFit="1" customWidth="1"/>
  </cols>
  <sheetData>
    <row r="2" spans="2:4" x14ac:dyDescent="0.35">
      <c r="B2" t="s">
        <v>102</v>
      </c>
      <c r="C2" s="13">
        <v>0.05</v>
      </c>
    </row>
    <row r="3" spans="2:4" x14ac:dyDescent="0.35">
      <c r="B3" t="s">
        <v>103</v>
      </c>
      <c r="C3">
        <v>5</v>
      </c>
    </row>
    <row r="4" spans="2:4" x14ac:dyDescent="0.35">
      <c r="B4" t="s">
        <v>104</v>
      </c>
      <c r="C4" s="25">
        <v>0</v>
      </c>
      <c r="D4" t="s">
        <v>107</v>
      </c>
    </row>
    <row r="6" spans="2:4" x14ac:dyDescent="0.35">
      <c r="B6" t="s">
        <v>105</v>
      </c>
      <c r="C6" s="24">
        <f>FV(C2,C3,C4)</f>
        <v>0</v>
      </c>
      <c r="D6" t="s">
        <v>106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FD9D3-3C4A-49ED-9759-FE46D225A0D6}">
  <dimension ref="B1:H12"/>
  <sheetViews>
    <sheetView zoomScale="190" zoomScaleNormal="190" workbookViewId="0">
      <selection activeCell="B4" sqref="B4:H8"/>
    </sheetView>
  </sheetViews>
  <sheetFormatPr defaultRowHeight="14.5" x14ac:dyDescent="0.35"/>
  <cols>
    <col min="2" max="2" width="11.08984375" bestFit="1" customWidth="1"/>
    <col min="3" max="7" width="8.7265625" customWidth="1"/>
  </cols>
  <sheetData>
    <row r="1" spans="2:8" x14ac:dyDescent="0.35">
      <c r="B1" t="s">
        <v>169</v>
      </c>
      <c r="C1" t="s">
        <v>171</v>
      </c>
    </row>
    <row r="2" spans="2:8" x14ac:dyDescent="0.35">
      <c r="B2" t="s">
        <v>170</v>
      </c>
      <c r="C2" t="s">
        <v>172</v>
      </c>
    </row>
    <row r="4" spans="2:8" x14ac:dyDescent="0.35">
      <c r="C4" t="s">
        <v>173</v>
      </c>
      <c r="D4" t="s">
        <v>174</v>
      </c>
      <c r="E4" t="s">
        <v>175</v>
      </c>
      <c r="F4" t="s">
        <v>176</v>
      </c>
      <c r="G4" t="s">
        <v>151</v>
      </c>
      <c r="H4" t="s">
        <v>32</v>
      </c>
    </row>
    <row r="5" spans="2:8" x14ac:dyDescent="0.35">
      <c r="B5" t="s">
        <v>166</v>
      </c>
      <c r="C5">
        <v>100</v>
      </c>
      <c r="D5">
        <v>100</v>
      </c>
      <c r="E5">
        <v>100</v>
      </c>
      <c r="F5">
        <v>100</v>
      </c>
      <c r="G5">
        <v>100</v>
      </c>
      <c r="H5">
        <f>SUM(C5:G5)</f>
        <v>500</v>
      </c>
    </row>
    <row r="6" spans="2:8" x14ac:dyDescent="0.35">
      <c r="B6" t="s">
        <v>167</v>
      </c>
      <c r="C6">
        <v>200</v>
      </c>
      <c r="D6">
        <v>200</v>
      </c>
      <c r="E6">
        <v>200</v>
      </c>
      <c r="F6">
        <v>200</v>
      </c>
      <c r="G6">
        <v>200</v>
      </c>
      <c r="H6">
        <f t="shared" ref="H6:H8" si="0">SUM(C6:G6)</f>
        <v>1000</v>
      </c>
    </row>
    <row r="7" spans="2:8" x14ac:dyDescent="0.35">
      <c r="B7" t="s">
        <v>168</v>
      </c>
      <c r="C7">
        <v>300</v>
      </c>
      <c r="D7">
        <v>300</v>
      </c>
      <c r="E7">
        <v>300</v>
      </c>
      <c r="F7">
        <v>300</v>
      </c>
      <c r="G7">
        <v>300</v>
      </c>
      <c r="H7">
        <f t="shared" si="0"/>
        <v>1500</v>
      </c>
    </row>
    <row r="8" spans="2:8" x14ac:dyDescent="0.35">
      <c r="C8">
        <f>C5+C6+C7</f>
        <v>600</v>
      </c>
      <c r="D8">
        <f>D5+D7</f>
        <v>400</v>
      </c>
      <c r="E8">
        <f t="shared" ref="D8:G8" si="1">E5+E6+E7</f>
        <v>600</v>
      </c>
      <c r="F8">
        <f t="shared" si="1"/>
        <v>600</v>
      </c>
      <c r="G8">
        <f t="shared" si="1"/>
        <v>600</v>
      </c>
      <c r="H8">
        <f t="shared" si="0"/>
        <v>2800</v>
      </c>
    </row>
    <row r="12" spans="2:8" x14ac:dyDescent="0.35">
      <c r="C12">
        <v>2</v>
      </c>
      <c r="D12">
        <v>2</v>
      </c>
      <c r="E12">
        <f>C12+D12</f>
        <v>4</v>
      </c>
    </row>
  </sheetData>
  <phoneticPr fontId="10" type="noConversion"/>
  <pageMargins left="0.7" right="0.7" top="0.75" bottom="0.75" header="0.3" footer="0.3"/>
  <cellWatches>
    <cellWatch r="E12"/>
  </cellWatches>
  <ignoredErrors>
    <ignoredError sqref="D8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237AB-3509-4258-919B-B1375E96E121}">
  <dimension ref="B3:H7"/>
  <sheetViews>
    <sheetView zoomScale="235" zoomScaleNormal="235" workbookViewId="0">
      <selection activeCell="G8" sqref="G8"/>
    </sheetView>
  </sheetViews>
  <sheetFormatPr defaultRowHeight="14.5" x14ac:dyDescent="0.35"/>
  <sheetData>
    <row r="3" spans="2:8" x14ac:dyDescent="0.35">
      <c r="C3" t="s">
        <v>173</v>
      </c>
      <c r="D3" t="s">
        <v>174</v>
      </c>
      <c r="E3" t="s">
        <v>175</v>
      </c>
      <c r="F3" t="s">
        <v>176</v>
      </c>
      <c r="G3" t="s">
        <v>151</v>
      </c>
      <c r="H3" t="s">
        <v>32</v>
      </c>
    </row>
    <row r="4" spans="2:8" x14ac:dyDescent="0.35">
      <c r="B4" t="s">
        <v>166</v>
      </c>
      <c r="C4">
        <v>100</v>
      </c>
      <c r="D4">
        <v>100</v>
      </c>
      <c r="E4">
        <v>100</v>
      </c>
      <c r="F4">
        <v>100</v>
      </c>
      <c r="G4">
        <v>100</v>
      </c>
      <c r="H4">
        <f>SUM(C4:G4)</f>
        <v>500</v>
      </c>
    </row>
    <row r="5" spans="2:8" x14ac:dyDescent="0.35">
      <c r="B5" t="s">
        <v>167</v>
      </c>
      <c r="C5">
        <v>200</v>
      </c>
      <c r="D5">
        <v>200</v>
      </c>
      <c r="E5">
        <v>200</v>
      </c>
      <c r="F5">
        <v>200</v>
      </c>
      <c r="G5">
        <v>200</v>
      </c>
      <c r="H5">
        <f t="shared" ref="H5:H7" si="0">SUM(C5:G5)</f>
        <v>1000</v>
      </c>
    </row>
    <row r="6" spans="2:8" x14ac:dyDescent="0.35">
      <c r="B6" t="s">
        <v>168</v>
      </c>
      <c r="C6">
        <v>300</v>
      </c>
      <c r="D6">
        <v>300</v>
      </c>
      <c r="E6">
        <v>300</v>
      </c>
      <c r="F6">
        <v>300</v>
      </c>
      <c r="G6">
        <v>300</v>
      </c>
      <c r="H6">
        <f t="shared" si="0"/>
        <v>1500</v>
      </c>
    </row>
    <row r="7" spans="2:8" x14ac:dyDescent="0.35">
      <c r="C7">
        <f>C4+C5+C6</f>
        <v>600</v>
      </c>
      <c r="D7">
        <f>D4+D6</f>
        <v>400</v>
      </c>
      <c r="E7">
        <f t="shared" ref="E7:G7" si="1">E4+E5+E6</f>
        <v>600</v>
      </c>
      <c r="F7">
        <f t="shared" si="1"/>
        <v>600</v>
      </c>
      <c r="G7">
        <f t="shared" si="1"/>
        <v>600</v>
      </c>
      <c r="H7">
        <f t="shared" si="0"/>
        <v>2800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41BF2-F395-46CC-AAA3-53805474436C}">
  <dimension ref="A1:H16"/>
  <sheetViews>
    <sheetView topLeftCell="A4" workbookViewId="0">
      <selection activeCell="E16" sqref="E16"/>
    </sheetView>
  </sheetViews>
  <sheetFormatPr defaultColWidth="9.26953125" defaultRowHeight="18.5" x14ac:dyDescent="0.45"/>
  <cols>
    <col min="1" max="1" width="11.26953125" style="1" customWidth="1"/>
    <col min="2" max="2" width="26" style="1" bestFit="1" customWidth="1"/>
    <col min="3" max="3" width="11.453125" style="1" customWidth="1"/>
    <col min="4" max="4" width="12.1796875" style="1" customWidth="1"/>
    <col min="5" max="5" width="10.81640625" style="1" bestFit="1" customWidth="1"/>
    <col min="6" max="6" width="14.453125" style="1" bestFit="1" customWidth="1"/>
    <col min="7" max="7" width="10.81640625" style="1" bestFit="1" customWidth="1"/>
    <col min="8" max="8" width="16.81640625" style="1" customWidth="1"/>
    <col min="9" max="16384" width="9.26953125" style="1"/>
  </cols>
  <sheetData>
    <row r="1" spans="1:8" x14ac:dyDescent="0.45">
      <c r="A1" s="4" t="s">
        <v>26</v>
      </c>
      <c r="G1" s="3"/>
      <c r="H1" s="5"/>
    </row>
    <row r="2" spans="1:8" ht="19" thickBot="1" x14ac:dyDescent="0.5">
      <c r="A2" s="7" t="s">
        <v>23</v>
      </c>
    </row>
    <row r="3" spans="1:8" ht="19" thickTop="1" x14ac:dyDescent="0.45">
      <c r="A3" s="6">
        <v>2</v>
      </c>
      <c r="G3" s="3" t="s">
        <v>25</v>
      </c>
      <c r="H3" s="5" t="e">
        <f>DAVERAGE('Gross Margin'!$A$6:$H$14, "Gross Margin", A2:A3)</f>
        <v>#DIV/0!</v>
      </c>
    </row>
    <row r="5" spans="1:8" x14ac:dyDescent="0.45">
      <c r="A5" s="4" t="s">
        <v>24</v>
      </c>
      <c r="H5" s="8" t="s">
        <v>27</v>
      </c>
    </row>
    <row r="6" spans="1:8" ht="33" customHeight="1" thickBot="1" x14ac:dyDescent="0.5">
      <c r="A6" s="60" t="s">
        <v>23</v>
      </c>
      <c r="B6" s="61" t="s">
        <v>22</v>
      </c>
      <c r="C6" s="62" t="s">
        <v>21</v>
      </c>
      <c r="D6" s="62" t="s">
        <v>20</v>
      </c>
      <c r="E6" s="62" t="s">
        <v>19</v>
      </c>
      <c r="F6" s="62" t="s">
        <v>18</v>
      </c>
      <c r="G6" s="62" t="s">
        <v>17</v>
      </c>
      <c r="H6" s="62" t="s">
        <v>16</v>
      </c>
    </row>
    <row r="7" spans="1:8" ht="19" thickTop="1" x14ac:dyDescent="0.45">
      <c r="A7" s="54">
        <v>4</v>
      </c>
      <c r="B7" s="42" t="s">
        <v>15</v>
      </c>
      <c r="C7" s="43" t="s">
        <v>14</v>
      </c>
      <c r="D7" s="44">
        <v>57</v>
      </c>
      <c r="E7" s="45">
        <v>10.47</v>
      </c>
      <c r="F7" s="45">
        <f t="shared" ref="F7:F14" si="0">E7*D7</f>
        <v>596.79000000000008</v>
      </c>
      <c r="G7" s="45">
        <v>17.95</v>
      </c>
      <c r="H7" s="57"/>
    </row>
    <row r="8" spans="1:8" x14ac:dyDescent="0.45">
      <c r="A8" s="55">
        <v>3</v>
      </c>
      <c r="B8" s="46" t="s">
        <v>13</v>
      </c>
      <c r="C8" s="47" t="s">
        <v>12</v>
      </c>
      <c r="D8" s="48">
        <v>856</v>
      </c>
      <c r="E8" s="49"/>
      <c r="F8" s="49">
        <f t="shared" si="0"/>
        <v>0</v>
      </c>
      <c r="G8" s="49">
        <v>0.25</v>
      </c>
      <c r="H8" s="58"/>
    </row>
    <row r="9" spans="1:8" x14ac:dyDescent="0.45">
      <c r="A9" s="56">
        <v>3</v>
      </c>
      <c r="B9" s="50" t="s">
        <v>11</v>
      </c>
      <c r="C9" s="51" t="s">
        <v>10</v>
      </c>
      <c r="D9" s="52">
        <v>357</v>
      </c>
      <c r="E9" s="53">
        <v>1.57</v>
      </c>
      <c r="F9" s="53">
        <f t="shared" si="0"/>
        <v>560.49</v>
      </c>
      <c r="G9" s="53">
        <v>2.95</v>
      </c>
      <c r="H9" s="59"/>
    </row>
    <row r="10" spans="1:8" x14ac:dyDescent="0.45">
      <c r="A10" s="55">
        <v>2</v>
      </c>
      <c r="B10" s="46" t="s">
        <v>9</v>
      </c>
      <c r="C10" s="47" t="s">
        <v>8</v>
      </c>
      <c r="D10" s="48">
        <v>86</v>
      </c>
      <c r="E10" s="49">
        <v>15.24</v>
      </c>
      <c r="F10" s="49">
        <f t="shared" si="0"/>
        <v>1310.6400000000001</v>
      </c>
      <c r="G10" s="49">
        <v>19.95</v>
      </c>
      <c r="H10" s="58"/>
    </row>
    <row r="11" spans="1:8" x14ac:dyDescent="0.45">
      <c r="A11" s="56">
        <v>4</v>
      </c>
      <c r="B11" s="50" t="s">
        <v>7</v>
      </c>
      <c r="C11" s="51" t="s">
        <v>6</v>
      </c>
      <c r="D11" s="52">
        <v>75</v>
      </c>
      <c r="E11" s="53">
        <v>18.690000000000001</v>
      </c>
      <c r="F11" s="53">
        <f t="shared" si="0"/>
        <v>1401.75</v>
      </c>
      <c r="G11" s="53">
        <v>27.95</v>
      </c>
      <c r="H11" s="59"/>
    </row>
    <row r="12" spans="1:8" x14ac:dyDescent="0.45">
      <c r="A12" s="55">
        <v>3</v>
      </c>
      <c r="B12" s="46" t="s">
        <v>5</v>
      </c>
      <c r="C12" s="47" t="s">
        <v>4</v>
      </c>
      <c r="D12" s="48">
        <v>298</v>
      </c>
      <c r="E12" s="49"/>
      <c r="F12" s="49">
        <f t="shared" si="0"/>
        <v>0</v>
      </c>
      <c r="G12" s="49">
        <v>5.95</v>
      </c>
      <c r="H12" s="58"/>
    </row>
    <row r="13" spans="1:8" x14ac:dyDescent="0.45">
      <c r="A13" s="56">
        <v>1</v>
      </c>
      <c r="B13" s="50" t="s">
        <v>3</v>
      </c>
      <c r="C13" s="51" t="s">
        <v>2</v>
      </c>
      <c r="D13" s="52">
        <v>155</v>
      </c>
      <c r="E13" s="53">
        <v>6.85</v>
      </c>
      <c r="F13" s="53">
        <f t="shared" si="0"/>
        <v>1061.75</v>
      </c>
      <c r="G13" s="53">
        <v>9.9499999999999993</v>
      </c>
      <c r="H13" s="59"/>
    </row>
    <row r="14" spans="1:8" x14ac:dyDescent="0.45">
      <c r="A14" s="55">
        <v>2</v>
      </c>
      <c r="B14" s="46" t="s">
        <v>1</v>
      </c>
      <c r="C14" s="47" t="s">
        <v>0</v>
      </c>
      <c r="D14" s="48">
        <v>482</v>
      </c>
      <c r="E14" s="49">
        <v>4.01</v>
      </c>
      <c r="F14" s="49">
        <f t="shared" si="0"/>
        <v>1932.82</v>
      </c>
      <c r="G14" s="49">
        <v>6.95</v>
      </c>
      <c r="H14" s="58"/>
    </row>
    <row r="15" spans="1:8" x14ac:dyDescent="0.45">
      <c r="A15" s="37"/>
      <c r="B15" s="38"/>
      <c r="C15" s="39"/>
      <c r="D15" s="37"/>
      <c r="E15" s="40"/>
      <c r="F15" s="40"/>
      <c r="G15" s="40"/>
      <c r="H15" s="41"/>
    </row>
    <row r="16" spans="1:8" x14ac:dyDescent="0.45">
      <c r="E16" s="3"/>
      <c r="F16" s="2"/>
    </row>
  </sheetData>
  <printOptions gridLines="1" gridLinesSet="0"/>
  <pageMargins left="0.75" right="0.75" top="1" bottom="1" header="0.5" footer="0.5"/>
  <pageSetup orientation="portrait" horizontalDpi="0" verticalDpi="0"/>
  <headerFooter alignWithMargins="0">
    <oddHeader>&amp;A</oddHeader>
    <oddFooter>Page &amp;P</oddFooter>
  </headerFooter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103F9-C802-488A-973D-45306A0948E6}">
  <dimension ref="B2:J9"/>
  <sheetViews>
    <sheetView workbookViewId="0">
      <selection activeCell="J5" sqref="J5"/>
    </sheetView>
  </sheetViews>
  <sheetFormatPr defaultRowHeight="14.5" x14ac:dyDescent="0.35"/>
  <cols>
    <col min="2" max="4" width="14.54296875" customWidth="1"/>
    <col min="5" max="5" width="9.7265625" customWidth="1"/>
    <col min="6" max="6" width="14.54296875" customWidth="1"/>
    <col min="8" max="8" width="10.7265625" bestFit="1" customWidth="1"/>
  </cols>
  <sheetData>
    <row r="2" spans="2:10" x14ac:dyDescent="0.35">
      <c r="B2" t="s">
        <v>28</v>
      </c>
      <c r="C2" t="s">
        <v>29</v>
      </c>
      <c r="D2" t="s">
        <v>30</v>
      </c>
      <c r="E2" t="s">
        <v>31</v>
      </c>
      <c r="F2" t="s">
        <v>32</v>
      </c>
      <c r="H2" t="s">
        <v>39</v>
      </c>
      <c r="I2" t="s">
        <v>40</v>
      </c>
    </row>
    <row r="3" spans="2:10" x14ac:dyDescent="0.35">
      <c r="B3" s="9">
        <v>43474</v>
      </c>
      <c r="C3" t="s">
        <v>33</v>
      </c>
      <c r="D3" t="s">
        <v>35</v>
      </c>
      <c r="E3">
        <v>1</v>
      </c>
      <c r="F3" s="10">
        <v>18</v>
      </c>
      <c r="H3" t="s">
        <v>33</v>
      </c>
      <c r="J3" s="11" t="s">
        <v>42</v>
      </c>
    </row>
    <row r="4" spans="2:10" x14ac:dyDescent="0.35">
      <c r="B4" s="9">
        <v>43488</v>
      </c>
      <c r="C4" t="s">
        <v>34</v>
      </c>
      <c r="D4" t="s">
        <v>36</v>
      </c>
      <c r="E4">
        <v>2</v>
      </c>
      <c r="F4" s="10">
        <v>34</v>
      </c>
      <c r="H4" t="s">
        <v>41</v>
      </c>
      <c r="J4" s="11" t="s">
        <v>43</v>
      </c>
    </row>
    <row r="5" spans="2:10" x14ac:dyDescent="0.35">
      <c r="B5" s="9">
        <v>43499</v>
      </c>
      <c r="C5" t="s">
        <v>33</v>
      </c>
      <c r="D5" t="s">
        <v>37</v>
      </c>
      <c r="E5">
        <v>2</v>
      </c>
      <c r="F5" s="10">
        <v>36</v>
      </c>
    </row>
    <row r="6" spans="2:10" x14ac:dyDescent="0.35">
      <c r="B6" s="9">
        <v>43514</v>
      </c>
      <c r="C6" t="s">
        <v>34</v>
      </c>
      <c r="D6" t="s">
        <v>35</v>
      </c>
      <c r="E6">
        <v>1</v>
      </c>
      <c r="F6" s="10">
        <v>17</v>
      </c>
    </row>
    <row r="7" spans="2:10" x14ac:dyDescent="0.35">
      <c r="B7" s="9">
        <v>43526</v>
      </c>
      <c r="C7" t="s">
        <v>34</v>
      </c>
      <c r="D7" t="s">
        <v>38</v>
      </c>
      <c r="E7">
        <v>3</v>
      </c>
      <c r="F7" s="10">
        <v>51</v>
      </c>
    </row>
    <row r="8" spans="2:10" x14ac:dyDescent="0.35">
      <c r="B8" s="9">
        <v>43539</v>
      </c>
      <c r="C8" t="s">
        <v>33</v>
      </c>
      <c r="D8" t="s">
        <v>38</v>
      </c>
      <c r="E8">
        <v>1</v>
      </c>
      <c r="F8" s="10">
        <v>17</v>
      </c>
    </row>
    <row r="9" spans="2:10" x14ac:dyDescent="0.35">
      <c r="B9" s="9">
        <v>43549</v>
      </c>
      <c r="C9" t="s">
        <v>33</v>
      </c>
      <c r="D9" t="s">
        <v>35</v>
      </c>
      <c r="E9">
        <v>2</v>
      </c>
      <c r="F9" s="10">
        <v>36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D4D1D-2CD2-4EF7-82C8-81554466A583}">
  <dimension ref="A1:M16"/>
  <sheetViews>
    <sheetView workbookViewId="0">
      <selection activeCell="M4" sqref="M4"/>
    </sheetView>
  </sheetViews>
  <sheetFormatPr defaultRowHeight="14.5" x14ac:dyDescent="0.35"/>
  <cols>
    <col min="1" max="4" width="17.453125" customWidth="1"/>
    <col min="5" max="5" width="11.54296875" bestFit="1" customWidth="1"/>
    <col min="7" max="7" width="24.54296875" customWidth="1"/>
    <col min="8" max="12" width="21.1796875" customWidth="1"/>
  </cols>
  <sheetData>
    <row r="1" spans="1:13" x14ac:dyDescent="0.35">
      <c r="A1" s="33" t="s">
        <v>49</v>
      </c>
      <c r="B1" s="33"/>
      <c r="C1" s="33"/>
      <c r="D1" s="33"/>
      <c r="E1" s="10"/>
      <c r="F1" s="11" t="s">
        <v>67</v>
      </c>
      <c r="H1" s="33" t="s">
        <v>50</v>
      </c>
      <c r="I1" s="33"/>
      <c r="J1" s="33"/>
      <c r="K1" s="33"/>
      <c r="M1" s="11" t="s">
        <v>70</v>
      </c>
    </row>
    <row r="2" spans="1:13" x14ac:dyDescent="0.35">
      <c r="A2" s="33" t="s">
        <v>63</v>
      </c>
      <c r="B2" s="33"/>
      <c r="C2" s="33"/>
      <c r="D2" s="33"/>
      <c r="E2" s="10"/>
      <c r="F2" s="11" t="s">
        <v>68</v>
      </c>
      <c r="H2" s="33" t="s">
        <v>64</v>
      </c>
      <c r="I2" s="33"/>
      <c r="J2" s="33"/>
      <c r="K2" s="33"/>
      <c r="M2" s="11" t="s">
        <v>71</v>
      </c>
    </row>
    <row r="3" spans="1:13" x14ac:dyDescent="0.35">
      <c r="A3" s="33" t="s">
        <v>65</v>
      </c>
      <c r="B3" s="33"/>
      <c r="C3" s="33"/>
      <c r="D3" s="33"/>
      <c r="E3" s="10"/>
      <c r="F3" s="11" t="s">
        <v>69</v>
      </c>
      <c r="H3" s="33" t="s">
        <v>66</v>
      </c>
      <c r="I3" s="33"/>
      <c r="J3" s="33"/>
      <c r="K3" s="33"/>
      <c r="M3" s="11" t="s">
        <v>72</v>
      </c>
    </row>
    <row r="4" spans="1:13" x14ac:dyDescent="0.35">
      <c r="A4" s="15" t="s">
        <v>44</v>
      </c>
      <c r="B4" s="15" t="s">
        <v>45</v>
      </c>
      <c r="C4" s="15" t="s">
        <v>46</v>
      </c>
      <c r="D4" s="15" t="s">
        <v>47</v>
      </c>
      <c r="E4" s="15" t="s">
        <v>48</v>
      </c>
      <c r="H4" s="15" t="s">
        <v>44</v>
      </c>
      <c r="I4" s="15" t="s">
        <v>45</v>
      </c>
      <c r="J4" s="15" t="s">
        <v>46</v>
      </c>
      <c r="K4" s="15" t="s">
        <v>47</v>
      </c>
      <c r="L4" s="15" t="s">
        <v>48</v>
      </c>
    </row>
    <row r="5" spans="1:13" x14ac:dyDescent="0.35">
      <c r="A5" t="s">
        <v>51</v>
      </c>
      <c r="B5" s="10">
        <v>146621</v>
      </c>
      <c r="C5" s="12">
        <v>14076</v>
      </c>
      <c r="D5" s="13">
        <v>0.17</v>
      </c>
      <c r="E5" s="14">
        <f t="shared" ref="E5:E15" si="0">B5*0.1</f>
        <v>14662.1</v>
      </c>
      <c r="H5" t="s">
        <v>51</v>
      </c>
      <c r="I5" s="10">
        <v>146621</v>
      </c>
      <c r="J5" s="12">
        <v>14076</v>
      </c>
      <c r="K5" s="13">
        <v>0.17</v>
      </c>
      <c r="L5" s="14">
        <f t="shared" ref="L5" si="1">I5*0.1</f>
        <v>14662.1</v>
      </c>
    </row>
    <row r="6" spans="1:13" x14ac:dyDescent="0.35">
      <c r="A6" t="s">
        <v>52</v>
      </c>
      <c r="B6" s="10">
        <v>89226</v>
      </c>
      <c r="C6" s="12">
        <v>5996</v>
      </c>
      <c r="D6" s="13">
        <v>0.09</v>
      </c>
      <c r="E6" s="14">
        <v>0</v>
      </c>
      <c r="H6" t="s">
        <v>52</v>
      </c>
      <c r="I6" s="10">
        <v>89226</v>
      </c>
      <c r="J6" s="12">
        <v>5996</v>
      </c>
      <c r="K6" s="13">
        <v>0.09</v>
      </c>
      <c r="L6" s="14">
        <v>0</v>
      </c>
    </row>
    <row r="7" spans="1:13" x14ac:dyDescent="0.35">
      <c r="A7" t="s">
        <v>53</v>
      </c>
      <c r="B7" s="10">
        <v>99547</v>
      </c>
      <c r="C7" s="12">
        <v>10136</v>
      </c>
      <c r="D7" s="13">
        <v>0.08</v>
      </c>
      <c r="E7" s="14">
        <f t="shared" si="0"/>
        <v>9954.7000000000007</v>
      </c>
      <c r="H7" t="s">
        <v>53</v>
      </c>
      <c r="I7" s="10">
        <v>99547</v>
      </c>
      <c r="J7" s="12">
        <v>10136</v>
      </c>
      <c r="K7" s="13">
        <v>0.08</v>
      </c>
      <c r="L7" s="14">
        <f t="shared" ref="L7:L8" si="2">I7*0.1</f>
        <v>9954.7000000000007</v>
      </c>
    </row>
    <row r="8" spans="1:13" x14ac:dyDescent="0.35">
      <c r="A8" t="s">
        <v>54</v>
      </c>
      <c r="B8" s="10">
        <v>111861</v>
      </c>
      <c r="C8" s="12">
        <v>10896</v>
      </c>
      <c r="D8" s="13">
        <v>7.0000000000000007E-2</v>
      </c>
      <c r="E8" s="14">
        <f t="shared" si="0"/>
        <v>11186.1</v>
      </c>
      <c r="H8" t="s">
        <v>54</v>
      </c>
      <c r="I8" s="10">
        <v>111861</v>
      </c>
      <c r="J8" s="12">
        <v>10896</v>
      </c>
      <c r="K8" s="13">
        <v>7.0000000000000007E-2</v>
      </c>
      <c r="L8" s="14">
        <f t="shared" si="2"/>
        <v>11186.1</v>
      </c>
    </row>
    <row r="9" spans="1:13" x14ac:dyDescent="0.35">
      <c r="A9" t="s">
        <v>55</v>
      </c>
      <c r="B9" s="10">
        <v>97758</v>
      </c>
      <c r="C9" s="12">
        <v>8603</v>
      </c>
      <c r="D9" s="13">
        <v>7.0000000000000007E-2</v>
      </c>
      <c r="E9" s="14">
        <v>0</v>
      </c>
      <c r="H9" t="s">
        <v>55</v>
      </c>
      <c r="I9" s="10">
        <v>97758</v>
      </c>
      <c r="J9" s="12">
        <v>8603</v>
      </c>
      <c r="K9" s="13">
        <v>7.0000000000000007E-2</v>
      </c>
      <c r="L9" s="14">
        <v>0</v>
      </c>
    </row>
    <row r="10" spans="1:13" x14ac:dyDescent="0.35">
      <c r="A10" t="s">
        <v>56</v>
      </c>
      <c r="B10" s="10">
        <v>80032</v>
      </c>
      <c r="C10" s="12">
        <v>5314</v>
      </c>
      <c r="D10" s="13">
        <v>0.13</v>
      </c>
      <c r="E10" s="14">
        <v>0</v>
      </c>
      <c r="H10" t="s">
        <v>56</v>
      </c>
      <c r="I10" s="10">
        <v>80032</v>
      </c>
      <c r="J10" s="12">
        <v>5314</v>
      </c>
      <c r="K10" s="13">
        <v>0.13</v>
      </c>
      <c r="L10" s="14">
        <v>0</v>
      </c>
    </row>
    <row r="11" spans="1:13" x14ac:dyDescent="0.35">
      <c r="A11" t="s">
        <v>57</v>
      </c>
      <c r="B11" s="10">
        <v>83565</v>
      </c>
      <c r="C11" s="12">
        <v>7220</v>
      </c>
      <c r="D11" s="13">
        <v>0.08</v>
      </c>
      <c r="E11" s="14">
        <v>0</v>
      </c>
      <c r="H11" t="s">
        <v>57</v>
      </c>
      <c r="I11" s="10">
        <v>83565</v>
      </c>
      <c r="J11" s="12">
        <v>7220</v>
      </c>
      <c r="K11" s="13">
        <v>0.08</v>
      </c>
      <c r="L11" s="14">
        <v>0</v>
      </c>
    </row>
    <row r="12" spans="1:13" x14ac:dyDescent="0.35">
      <c r="A12" t="s">
        <v>58</v>
      </c>
      <c r="B12" s="10">
        <v>101062</v>
      </c>
      <c r="C12" s="12">
        <v>6419</v>
      </c>
      <c r="D12" s="13">
        <v>7.0000000000000007E-2</v>
      </c>
      <c r="E12" s="14">
        <f t="shared" si="0"/>
        <v>10106.200000000001</v>
      </c>
      <c r="H12" t="s">
        <v>58</v>
      </c>
      <c r="I12" s="10">
        <v>101062</v>
      </c>
      <c r="J12" s="12">
        <v>6419</v>
      </c>
      <c r="K12" s="13">
        <v>7.0000000000000007E-2</v>
      </c>
      <c r="L12" s="14">
        <f t="shared" ref="L12" si="3">I12*0.1</f>
        <v>10106.200000000001</v>
      </c>
    </row>
    <row r="13" spans="1:13" x14ac:dyDescent="0.35">
      <c r="A13" t="s">
        <v>59</v>
      </c>
      <c r="B13" s="10">
        <v>81241</v>
      </c>
      <c r="C13" s="12">
        <v>7149</v>
      </c>
      <c r="D13" s="13">
        <v>0.1</v>
      </c>
      <c r="E13" s="14">
        <v>0</v>
      </c>
      <c r="H13" t="s">
        <v>59</v>
      </c>
      <c r="I13" s="10">
        <v>81241</v>
      </c>
      <c r="J13" s="12">
        <v>7149</v>
      </c>
      <c r="K13" s="13">
        <v>0.1</v>
      </c>
      <c r="L13" s="14">
        <v>0</v>
      </c>
    </row>
    <row r="14" spans="1:13" x14ac:dyDescent="0.35">
      <c r="A14" t="s">
        <v>60</v>
      </c>
      <c r="B14" s="10">
        <v>123725</v>
      </c>
      <c r="C14" s="12">
        <v>9502</v>
      </c>
      <c r="D14" s="13">
        <v>0.12</v>
      </c>
      <c r="E14" s="14">
        <v>0</v>
      </c>
      <c r="H14" t="s">
        <v>60</v>
      </c>
      <c r="I14" s="10">
        <v>123725</v>
      </c>
      <c r="J14" s="12">
        <v>9502</v>
      </c>
      <c r="K14" s="13">
        <v>0.12</v>
      </c>
      <c r="L14" s="14">
        <v>0</v>
      </c>
    </row>
    <row r="15" spans="1:13" x14ac:dyDescent="0.35">
      <c r="A15" t="s">
        <v>61</v>
      </c>
      <c r="B15" s="10">
        <v>109848</v>
      </c>
      <c r="C15" s="12">
        <v>10458</v>
      </c>
      <c r="D15" s="13">
        <v>7.0000000000000007E-2</v>
      </c>
      <c r="E15" s="14">
        <f t="shared" si="0"/>
        <v>10984.800000000001</v>
      </c>
      <c r="H15" t="s">
        <v>61</v>
      </c>
      <c r="I15" s="10">
        <v>109848</v>
      </c>
      <c r="J15" s="12">
        <v>10458</v>
      </c>
      <c r="K15" s="13">
        <v>7.0000000000000007E-2</v>
      </c>
      <c r="L15" s="14">
        <f t="shared" ref="L15" si="4">I15*0.1</f>
        <v>10984.800000000001</v>
      </c>
    </row>
    <row r="16" spans="1:13" x14ac:dyDescent="0.35">
      <c r="A16" t="s">
        <v>62</v>
      </c>
      <c r="B16" s="10">
        <v>113612</v>
      </c>
      <c r="C16" s="12">
        <v>7271</v>
      </c>
      <c r="D16" s="13">
        <v>0.12</v>
      </c>
      <c r="E16" s="14">
        <v>0</v>
      </c>
      <c r="H16" t="s">
        <v>62</v>
      </c>
      <c r="I16" s="10">
        <v>113612</v>
      </c>
      <c r="J16" s="12">
        <v>7271</v>
      </c>
      <c r="K16" s="13">
        <v>0.12</v>
      </c>
      <c r="L16" s="14">
        <v>0</v>
      </c>
    </row>
  </sheetData>
  <mergeCells count="6">
    <mergeCell ref="A1:D1"/>
    <mergeCell ref="H1:K1"/>
    <mergeCell ref="A2:D2"/>
    <mergeCell ref="H2:K2"/>
    <mergeCell ref="A3:D3"/>
    <mergeCell ref="H3:K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7A742-9460-475F-AB3E-0146FBE0D6FA}">
  <dimension ref="B2:F15"/>
  <sheetViews>
    <sheetView workbookViewId="0">
      <selection activeCell="C4" sqref="C4"/>
    </sheetView>
  </sheetViews>
  <sheetFormatPr defaultRowHeight="14.5" x14ac:dyDescent="0.35"/>
  <cols>
    <col min="2" max="2" width="16.453125" bestFit="1" customWidth="1"/>
    <col min="4" max="4" width="30" customWidth="1"/>
    <col min="5" max="5" width="16" bestFit="1" customWidth="1"/>
    <col min="6" max="6" width="28.453125" bestFit="1" customWidth="1"/>
  </cols>
  <sheetData>
    <row r="2" spans="2:6" x14ac:dyDescent="0.35">
      <c r="B2" t="s">
        <v>73</v>
      </c>
      <c r="C2" s="23" t="s">
        <v>79</v>
      </c>
      <c r="E2" s="16" t="s">
        <v>73</v>
      </c>
      <c r="F2" s="16" t="s">
        <v>75</v>
      </c>
    </row>
    <row r="3" spans="2:6" x14ac:dyDescent="0.35">
      <c r="E3" s="17" t="s">
        <v>76</v>
      </c>
      <c r="F3" s="20" t="s">
        <v>88</v>
      </c>
    </row>
    <row r="4" spans="2:6" x14ac:dyDescent="0.35">
      <c r="B4" t="s">
        <v>74</v>
      </c>
      <c r="C4" s="11"/>
      <c r="D4" s="11" t="s">
        <v>101</v>
      </c>
      <c r="E4" s="18" t="s">
        <v>77</v>
      </c>
      <c r="F4" s="21" t="s">
        <v>89</v>
      </c>
    </row>
    <row r="5" spans="2:6" x14ac:dyDescent="0.35">
      <c r="E5" s="18" t="s">
        <v>78</v>
      </c>
      <c r="F5" s="21" t="s">
        <v>90</v>
      </c>
    </row>
    <row r="6" spans="2:6" x14ac:dyDescent="0.35">
      <c r="E6" s="18" t="s">
        <v>83</v>
      </c>
      <c r="F6" s="21" t="s">
        <v>91</v>
      </c>
    </row>
    <row r="7" spans="2:6" x14ac:dyDescent="0.35">
      <c r="E7" s="18" t="s">
        <v>79</v>
      </c>
      <c r="F7" s="21" t="s">
        <v>92</v>
      </c>
    </row>
    <row r="8" spans="2:6" x14ac:dyDescent="0.35">
      <c r="E8" s="18" t="s">
        <v>84</v>
      </c>
      <c r="F8" s="21" t="s">
        <v>93</v>
      </c>
    </row>
    <row r="9" spans="2:6" x14ac:dyDescent="0.35">
      <c r="E9" s="18" t="s">
        <v>85</v>
      </c>
      <c r="F9" s="21" t="s">
        <v>94</v>
      </c>
    </row>
    <row r="10" spans="2:6" x14ac:dyDescent="0.35">
      <c r="E10" s="18" t="s">
        <v>80</v>
      </c>
      <c r="F10" s="21" t="s">
        <v>95</v>
      </c>
    </row>
    <row r="11" spans="2:6" x14ac:dyDescent="0.35">
      <c r="E11" s="18" t="s">
        <v>81</v>
      </c>
      <c r="F11" s="21" t="s">
        <v>96</v>
      </c>
    </row>
    <row r="12" spans="2:6" x14ac:dyDescent="0.35">
      <c r="E12" s="18" t="s">
        <v>82</v>
      </c>
      <c r="F12" s="21" t="s">
        <v>97</v>
      </c>
    </row>
    <row r="13" spans="2:6" x14ac:dyDescent="0.35">
      <c r="E13" s="18" t="s">
        <v>86</v>
      </c>
      <c r="F13" s="21" t="s">
        <v>98</v>
      </c>
    </row>
    <row r="14" spans="2:6" x14ac:dyDescent="0.35">
      <c r="E14" s="18" t="s">
        <v>87</v>
      </c>
      <c r="F14" s="21" t="s">
        <v>99</v>
      </c>
    </row>
    <row r="15" spans="2:6" x14ac:dyDescent="0.35">
      <c r="E15" s="19" t="s">
        <v>80</v>
      </c>
      <c r="F15" s="2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7DCE3-D612-4CB0-9236-6737FF8AF798}">
  <dimension ref="B2:J9"/>
  <sheetViews>
    <sheetView workbookViewId="0">
      <selection activeCell="G8" sqref="G8"/>
    </sheetView>
  </sheetViews>
  <sheetFormatPr defaultRowHeight="14.5" x14ac:dyDescent="0.35"/>
  <cols>
    <col min="3" max="3" width="9.7265625" bestFit="1" customWidth="1"/>
    <col min="4" max="4" width="9.90625" bestFit="1" customWidth="1"/>
    <col min="5" max="5" width="12.08984375" bestFit="1" customWidth="1"/>
  </cols>
  <sheetData>
    <row r="2" spans="2:10" x14ac:dyDescent="0.35">
      <c r="B2" s="32" t="s">
        <v>128</v>
      </c>
      <c r="C2" s="32" t="s">
        <v>129</v>
      </c>
      <c r="D2" s="32" t="s">
        <v>130</v>
      </c>
      <c r="E2" s="32" t="s">
        <v>131</v>
      </c>
      <c r="G2" s="32" t="s">
        <v>128</v>
      </c>
      <c r="H2">
        <v>56</v>
      </c>
      <c r="J2" s="11"/>
    </row>
    <row r="3" spans="2:10" x14ac:dyDescent="0.35">
      <c r="B3">
        <v>72</v>
      </c>
      <c r="C3" t="s">
        <v>132</v>
      </c>
      <c r="D3" t="s">
        <v>139</v>
      </c>
      <c r="E3" s="31">
        <v>64901</v>
      </c>
      <c r="G3" s="32" t="s">
        <v>131</v>
      </c>
    </row>
    <row r="4" spans="2:10" x14ac:dyDescent="0.35">
      <c r="B4">
        <v>66</v>
      </c>
      <c r="C4" t="s">
        <v>133</v>
      </c>
      <c r="D4" t="s">
        <v>140</v>
      </c>
      <c r="E4" s="31">
        <v>70855</v>
      </c>
    </row>
    <row r="5" spans="2:10" x14ac:dyDescent="0.35">
      <c r="B5">
        <v>14</v>
      </c>
      <c r="C5" t="s">
        <v>134</v>
      </c>
      <c r="D5" t="s">
        <v>141</v>
      </c>
      <c r="E5" s="31">
        <v>188657</v>
      </c>
    </row>
    <row r="6" spans="2:10" x14ac:dyDescent="0.35">
      <c r="B6">
        <v>30</v>
      </c>
      <c r="C6" t="s">
        <v>135</v>
      </c>
      <c r="D6" t="s">
        <v>142</v>
      </c>
      <c r="E6" s="31">
        <v>97566</v>
      </c>
      <c r="G6" s="11" t="s">
        <v>164</v>
      </c>
    </row>
    <row r="7" spans="2:10" x14ac:dyDescent="0.35">
      <c r="B7">
        <v>53</v>
      </c>
      <c r="C7" t="s">
        <v>136</v>
      </c>
      <c r="D7" t="s">
        <v>143</v>
      </c>
      <c r="E7" s="31">
        <v>58339</v>
      </c>
      <c r="G7" s="11" t="s">
        <v>165</v>
      </c>
    </row>
    <row r="8" spans="2:10" x14ac:dyDescent="0.35">
      <c r="B8">
        <v>56</v>
      </c>
      <c r="C8" t="s">
        <v>137</v>
      </c>
      <c r="D8" t="s">
        <v>144</v>
      </c>
      <c r="E8" s="31">
        <v>125180</v>
      </c>
    </row>
    <row r="9" spans="2:10" x14ac:dyDescent="0.35">
      <c r="B9">
        <v>79</v>
      </c>
      <c r="C9" t="s">
        <v>138</v>
      </c>
      <c r="D9" t="s">
        <v>145</v>
      </c>
      <c r="E9" s="31">
        <v>91632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6BFBA-6D1F-4413-B83E-E03DD269AB83}">
  <dimension ref="B1:K10"/>
  <sheetViews>
    <sheetView zoomScale="250" zoomScaleNormal="250" workbookViewId="0">
      <selection activeCell="E8" sqref="E8"/>
    </sheetView>
  </sheetViews>
  <sheetFormatPr defaultRowHeight="14.5" x14ac:dyDescent="0.35"/>
  <cols>
    <col min="2" max="2" width="10.08984375" bestFit="1" customWidth="1"/>
    <col min="3" max="3" width="12.08984375" bestFit="1" customWidth="1"/>
    <col min="4" max="8" width="11.08984375" bestFit="1" customWidth="1"/>
    <col min="9" max="9" width="12.08984375" bestFit="1" customWidth="1"/>
    <col min="10" max="11" width="11.08984375" bestFit="1" customWidth="1"/>
  </cols>
  <sheetData>
    <row r="1" spans="2:11" x14ac:dyDescent="0.35">
      <c r="B1" s="34" t="s">
        <v>146</v>
      </c>
      <c r="C1" s="34" t="s">
        <v>147</v>
      </c>
      <c r="D1" s="34" t="s">
        <v>148</v>
      </c>
      <c r="E1" s="34" t="s">
        <v>149</v>
      </c>
      <c r="F1" s="34" t="s">
        <v>150</v>
      </c>
      <c r="G1" s="34" t="s">
        <v>151</v>
      </c>
      <c r="H1" s="34" t="s">
        <v>152</v>
      </c>
      <c r="I1" s="34" t="s">
        <v>153</v>
      </c>
      <c r="J1" s="34" t="s">
        <v>154</v>
      </c>
      <c r="K1" s="34" t="s">
        <v>155</v>
      </c>
    </row>
    <row r="2" spans="2:11" x14ac:dyDescent="0.35">
      <c r="B2" s="32" t="s">
        <v>156</v>
      </c>
      <c r="C2" s="31">
        <v>4600</v>
      </c>
      <c r="D2" s="31">
        <v>4200</v>
      </c>
      <c r="E2" s="31">
        <v>5200</v>
      </c>
      <c r="F2" s="31">
        <v>4600</v>
      </c>
      <c r="G2" s="31">
        <v>4200</v>
      </c>
      <c r="H2" s="31">
        <v>5200</v>
      </c>
      <c r="I2" s="31">
        <v>4600</v>
      </c>
      <c r="J2" s="31">
        <v>4200</v>
      </c>
      <c r="K2" s="31">
        <v>5200</v>
      </c>
    </row>
    <row r="3" spans="2:11" x14ac:dyDescent="0.35">
      <c r="B3" s="32" t="s">
        <v>157</v>
      </c>
      <c r="C3" s="31">
        <v>2100</v>
      </c>
      <c r="D3" s="31">
        <v>2100</v>
      </c>
      <c r="E3" s="31">
        <v>2100</v>
      </c>
      <c r="F3" s="31">
        <v>2100</v>
      </c>
      <c r="G3" s="31">
        <v>2100</v>
      </c>
      <c r="H3" s="31">
        <v>2100</v>
      </c>
      <c r="I3" s="31">
        <v>2100</v>
      </c>
      <c r="J3" s="31">
        <v>2100</v>
      </c>
      <c r="K3" s="31">
        <v>2100</v>
      </c>
    </row>
    <row r="4" spans="2:11" x14ac:dyDescent="0.35">
      <c r="B4" s="32" t="s">
        <v>158</v>
      </c>
      <c r="C4" s="31">
        <v>1300</v>
      </c>
      <c r="D4" s="31">
        <v>1200</v>
      </c>
      <c r="E4" s="31">
        <v>1400</v>
      </c>
      <c r="F4" s="31">
        <v>1300</v>
      </c>
      <c r="G4" s="31">
        <v>1200</v>
      </c>
      <c r="H4" s="31">
        <v>1400</v>
      </c>
      <c r="I4" s="31">
        <v>1300</v>
      </c>
      <c r="J4" s="31">
        <v>1200</v>
      </c>
      <c r="K4" s="31">
        <v>1400</v>
      </c>
    </row>
    <row r="5" spans="2:11" x14ac:dyDescent="0.35">
      <c r="B5" s="32" t="s">
        <v>159</v>
      </c>
      <c r="C5" s="31">
        <v>16000</v>
      </c>
      <c r="D5" s="31">
        <v>16000</v>
      </c>
      <c r="E5" s="31">
        <v>16500</v>
      </c>
      <c r="F5" s="31">
        <v>16000</v>
      </c>
      <c r="G5" s="31">
        <v>16000</v>
      </c>
      <c r="H5" s="31">
        <v>16500</v>
      </c>
      <c r="I5" s="31">
        <v>160000</v>
      </c>
      <c r="J5" s="31">
        <v>16000</v>
      </c>
      <c r="K5" s="31">
        <v>16500</v>
      </c>
    </row>
    <row r="6" spans="2:11" ht="15" thickBot="1" x14ac:dyDescent="0.4">
      <c r="B6" s="35" t="s">
        <v>160</v>
      </c>
      <c r="C6" s="36">
        <v>500</v>
      </c>
      <c r="D6" s="36">
        <v>600</v>
      </c>
      <c r="E6" s="36">
        <v>600</v>
      </c>
      <c r="F6" s="36">
        <v>500</v>
      </c>
      <c r="G6" s="36">
        <v>600</v>
      </c>
      <c r="H6" s="36">
        <v>600</v>
      </c>
      <c r="I6" s="36">
        <v>500</v>
      </c>
      <c r="J6" s="36">
        <v>600</v>
      </c>
      <c r="K6" s="36">
        <v>600</v>
      </c>
    </row>
    <row r="7" spans="2:11" ht="15" thickTop="1" x14ac:dyDescent="0.35">
      <c r="B7" s="32" t="s">
        <v>161</v>
      </c>
      <c r="C7" s="14">
        <f>SUM(C2:C6)</f>
        <v>24500</v>
      </c>
      <c r="D7" s="14">
        <f t="shared" ref="D7:K7" si="0">SUM(D2:D6)</f>
        <v>24100</v>
      </c>
      <c r="E7" s="14">
        <f t="shared" si="0"/>
        <v>25800</v>
      </c>
      <c r="F7" s="14">
        <f t="shared" si="0"/>
        <v>24500</v>
      </c>
      <c r="G7" s="14">
        <f t="shared" si="0"/>
        <v>24100</v>
      </c>
      <c r="H7" s="14">
        <f t="shared" si="0"/>
        <v>25800</v>
      </c>
      <c r="I7" s="14">
        <f t="shared" si="0"/>
        <v>168500</v>
      </c>
      <c r="J7" s="14">
        <f t="shared" si="0"/>
        <v>24100</v>
      </c>
      <c r="K7" s="14">
        <f t="shared" si="0"/>
        <v>25800</v>
      </c>
    </row>
    <row r="9" spans="2:11" x14ac:dyDescent="0.35">
      <c r="B9" s="32" t="s">
        <v>162</v>
      </c>
    </row>
    <row r="10" spans="2:11" x14ac:dyDescent="0.35">
      <c r="B10" s="32" t="s">
        <v>32</v>
      </c>
      <c r="D10" s="11" t="s">
        <v>163</v>
      </c>
    </row>
  </sheetData>
  <phoneticPr fontId="10" type="noConversion"/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2B1D8-3327-4051-98AF-3448E61B992A}">
  <dimension ref="A1:B4"/>
  <sheetViews>
    <sheetView workbookViewId="0">
      <selection activeCell="B2" sqref="B2"/>
    </sheetView>
  </sheetViews>
  <sheetFormatPr defaultRowHeight="14.5" x14ac:dyDescent="0.35"/>
  <cols>
    <col min="2" max="2" width="30.7265625" bestFit="1" customWidth="1"/>
  </cols>
  <sheetData>
    <row r="1" spans="1:2" x14ac:dyDescent="0.35">
      <c r="B1" t="s">
        <v>108</v>
      </c>
    </row>
    <row r="2" spans="1:2" x14ac:dyDescent="0.35">
      <c r="A2">
        <v>10</v>
      </c>
    </row>
    <row r="3" spans="1:2" x14ac:dyDescent="0.35">
      <c r="A3">
        <v>20</v>
      </c>
    </row>
    <row r="4" spans="1:2" x14ac:dyDescent="0.35">
      <c r="A4">
        <v>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04C64-AD63-4F9D-ADDF-7A383552FEC5}">
  <dimension ref="A1:B4"/>
  <sheetViews>
    <sheetView workbookViewId="0">
      <selection activeCell="B2" sqref="B2:B4"/>
    </sheetView>
  </sheetViews>
  <sheetFormatPr defaultRowHeight="14.5" x14ac:dyDescent="0.35"/>
  <cols>
    <col min="2" max="2" width="30.7265625" bestFit="1" customWidth="1"/>
  </cols>
  <sheetData>
    <row r="1" spans="1:2" x14ac:dyDescent="0.35">
      <c r="B1" t="s">
        <v>109</v>
      </c>
    </row>
    <row r="2" spans="1:2" x14ac:dyDescent="0.35">
      <c r="A2">
        <v>10</v>
      </c>
    </row>
    <row r="3" spans="1:2" x14ac:dyDescent="0.35">
      <c r="A3">
        <v>20</v>
      </c>
    </row>
    <row r="4" spans="1:2" x14ac:dyDescent="0.35">
      <c r="A4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E E A A B Q S w M E F A A C A A g A T F y F T 9 e 9 W q K n A A A A + A A A A B I A H A B D b 2 5 m a W c v U G F j a 2 F n Z S 5 4 b W w g o h g A K K A U A A A A A A A A A A A A A A A A A A A A A A A A A A A A h Y 9 B D o I w F E S v Q r q n L V V R y a c s 3 E p i Q j R u G 6 j Q C M X Q Y r m b C 4 / k F S R R 1 J 3 L m b x J 3 j x u d 0 i G p v a u s j O q 1 T E K M E W e 1 H l b K F 3 G q L c n f 4 U S D j u R n 0 U p v R H W J h q M i l F l 7 S U i x D m H 3 Q y 3 X U k Y p Q E 5 p t s s r 2 Q j f K W N F T q X 6 L M q / q 8 Q h 8 N L h j O 8 n O N F G K w x C x m Q q Y Z U 6 S / C R m N M g f y U s O l r 2 3 e S S + 3 v M y B T B P J + w Z 9 Q S w M E F A A C A A g A T F y F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x c h U + / f q c J y A E A A B s E A A A T A B w A R m 9 y b X V s Y X M v U 2 V j d G l v b j E u b S C i G A A o o B Q A A A A A A A A A A A A A A A A A A A A A A A A A A A C F k 9 9 v m z A Q x 9 8 j 5 X + w v B c i U a a k + y G t 4 q G F V J 2 0 d u u g l a b S B w d u C Z u x k W 2 6 o I j / v U c g I U y w 8 c L x v e P u c 3 e 2 h t i k U p C g e c 8 v p p P p R G + Y g o T c B t c h c Q k H M 5 0 Q f A J Z q B h Q 8 f S L 4 8 u 4 y E A Y 6 z r l 4 H h S G P z Q F v U + R Q 8 a l I 5 8 K S I f 9 G 8 j 8 2 i 5 j Y G T 5 T Y H Z a I 6 r R P r F z q z n 3 z g a Z Y a U C 6 1 q U 0 8 y Y t M a P e j T Z Y i l k k q 1 u 5 8 8 X 5 h k / t C G g h M y c H t T O d O C n i e 2 Q 3 e G / p N y Q x 9 C b k B l i A D R d a Q r T C w 9 b S 6 1 X R i k 6 d W v + Q 8 i B l n S r t G F a c p v Q 0 T a 8 w Y l j l 0 6 U L F h P 4 p V d Y A 1 0 5 t D d S 3 d z v q M w P Y m s E Y k q B d 2 W R H v + Y g D q I o s h W o v X y T r j c D 8 h f 5 Z 0 D 1 u N Q w o F 8 m v 8 i Y 7 7 H m r R 2 f h f n w z q n B q 6 r r N s h 5 a t o t k F V J j u v p W t + H N B H W P 4 f R m x z W 7 k / C w N Z U i E R B n D 0 E e B T I w b 0 v g C W b S i H G X Z V H D o u + p a e H w c G j O K s b q 3 9 2 5 r R N 4 y y O 1 j m t h r c 5 / + 8 6 x 6 d x 2 O u + 4 s k o j y S L E f 1 8 d P T f Q b A M 0 d o r 0 M E 1 j l a 2 / u 6 h R 0 J v 8 R p u a B 8 D r Z L 2 C e g P Y I p i 9 e k k F W M A F 6 9 Q S w E C L Q A U A A I A C A B M X I V P 1 7 1 a o q c A A A D 4 A A A A E g A A A A A A A A A A A A A A A A A A A A A A Q 2 9 u Z m l n L 1 B h Y 2 t h Z 2 U u e G 1 s U E s B A i 0 A F A A C A A g A T F y F T w / K 6 a u k A A A A 6 Q A A A B M A A A A A A A A A A A A A A A A A 8 w A A A F t D b 2 5 0 Z W 5 0 X 1 R 5 c G V z X S 5 4 b W x Q S w E C L Q A U A A I A C A B M X I V P v 3 6 n C c g B A A A b B A A A E w A A A A A A A A A A A A A A A A D k A Q A A R m 9 y b X V s Y X M v U 2 V j d G l v b j E u b V B L B Q Y A A A A A A w A D A M I A A A D 5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V D Q A A A A A A A H M N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V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M j U 4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E y L T A 1 V D E 3 O j M 0 O j E 3 L j g x N z A 5 O D Z a I i A v P j x F b n R y e S B U e X B l P S J G a W x s Q 2 9 s d W 1 u V H l w Z X M i I F Z h b H V l P S J z Q X d N R E J R V U Z C U V V E I i A v P j x F b n R y e S B U e X B l P S J G a W x s Q 2 9 s d W 1 u T m F t Z X M i I F Z h b H V l P S J z W y Z x d W 9 0 O 0 1 v b n R o J n F 1 b 3 Q 7 L C Z x d W 9 0 O 0 R h e S Z x d W 9 0 O y w m c X V v d D t Z Z W F y J n F 1 b 3 Q 7 L C Z x d W 9 0 O 0 9 w Z W 4 m c X V v d D s s J n F 1 b 3 Q 7 S G l n a C Z x d W 9 0 O y w m c X V v d D t M b 3 c m c X V v d D s s J n F 1 b 3 Q 7 Q 2 x v c 2 U m c X V v d D s s J n F 1 b 3 Q 7 Q W R q I E N s b 3 N l J n F 1 b 3 Q 7 L C Z x d W 9 0 O 1 Z v b H V t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T R l Q v Q 2 h h b m d l Z C B U e X B l M S 5 7 R G F 0 Z S 4 x L D B 9 J n F 1 b 3 Q 7 L C Z x d W 9 0 O 1 N l Y 3 R p b 2 4 x L 0 1 T R l Q v Q 2 h h b m d l Z C B U e X B l M S 5 7 R G F 0 Z S 4 y L D F 9 J n F 1 b 3 Q 7 L C Z x d W 9 0 O 1 N l Y 3 R p b 2 4 x L 0 1 T R l Q v Q 2 h h b m d l Z C B U e X B l M S 5 7 R G F 0 Z S 4 z L D J 9 J n F 1 b 3 Q 7 L C Z x d W 9 0 O 1 N l Y 3 R p b 2 4 x L 0 1 T R l Q v Q 2 h h b m d l Z C B U e X B l L n t P c G V u L D F 9 J n F 1 b 3 Q 7 L C Z x d W 9 0 O 1 N l Y 3 R p b 2 4 x L 0 1 T R l Q v Q 2 h h b m d l Z C B U e X B l L n t I a W d o L D J 9 J n F 1 b 3 Q 7 L C Z x d W 9 0 O 1 N l Y 3 R p b 2 4 x L 0 1 T R l Q v Q 2 h h b m d l Z C B U e X B l L n t M b 3 c s M 3 0 m c X V v d D s s J n F 1 b 3 Q 7 U 2 V j d G l v b j E v T V N G V C 9 D a G F u Z 2 V k I F R 5 c G U u e 0 N s b 3 N l L D R 9 J n F 1 b 3 Q 7 L C Z x d W 9 0 O 1 N l Y 3 R p b 2 4 x L 0 1 T R l Q v Q 2 h h b m d l Z C B U e X B l L n t B Z G o g Q 2 x v c 2 U s N X 0 m c X V v d D s s J n F 1 b 3 Q 7 U 2 V j d G l v b j E v T V N G V C 9 D a G F u Z 2 V k I F R 5 c G U u e 1 Z v b H V t Z S w 2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N U 0 Z U L 0 N o Y W 5 n Z W Q g V H l w Z T E u e 0 R h d G U u M S w w f S Z x d W 9 0 O y w m c X V v d D t T Z W N 0 a W 9 u M S 9 N U 0 Z U L 0 N o Y W 5 n Z W Q g V H l w Z T E u e 0 R h d G U u M i w x f S Z x d W 9 0 O y w m c X V v d D t T Z W N 0 a W 9 u M S 9 N U 0 Z U L 0 N o Y W 5 n Z W Q g V H l w Z T E u e 0 R h d G U u M y w y f S Z x d W 9 0 O y w m c X V v d D t T Z W N 0 a W 9 u M S 9 N U 0 Z U L 0 N o Y W 5 n Z W Q g V H l w Z S 5 7 T 3 B l b i w x f S Z x d W 9 0 O y w m c X V v d D t T Z W N 0 a W 9 u M S 9 N U 0 Z U L 0 N o Y W 5 n Z W Q g V H l w Z S 5 7 S G l n a C w y f S Z x d W 9 0 O y w m c X V v d D t T Z W N 0 a W 9 u M S 9 N U 0 Z U L 0 N o Y W 5 n Z W Q g V H l w Z S 5 7 T G 9 3 L D N 9 J n F 1 b 3 Q 7 L C Z x d W 9 0 O 1 N l Y 3 R p b 2 4 x L 0 1 T R l Q v Q 2 h h b m d l Z C B U e X B l L n t D b G 9 z Z S w 0 f S Z x d W 9 0 O y w m c X V v d D t T Z W N 0 a W 9 u M S 9 N U 0 Z U L 0 N o Y W 5 n Z W Q g V H l w Z S 5 7 Q W R q I E N s b 3 N l L D V 9 J n F 1 b 3 Q 7 L C Z x d W 9 0 O 1 N l Y 3 R p b 2 4 x L 0 1 T R l Q v Q 2 h h b m d l Z C B U e X B l L n t W b 2 x 1 b W U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1 T R l Q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V C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U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V C 9 T c G x p d C U y M E N v b H V t b i U y M G J 5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V N G V C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U 0 Z U L 1 J l b m F t Z W Q l M j B D b 2 x 1 b W 5 z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X Z 4 j W h p G d E p s 0 n w r h F k g A A A A A A A g A A A A A A E G Y A A A A B A A A g A A A A Z e g q u V 7 Y 4 b j W C 9 g R O D A F / j 9 E 6 b u T + C U E C G + l W f 2 H 0 4 o A A A A A D o A A A A A C A A A g A A A A / r 9 j 1 O c v 3 G j d 0 + H + 0 4 Z v I x a C g v q h m z X L G v 0 n r m J o 5 t J Q A A A A b S O M u R q t 2 A q 5 m B G P t 7 m 2 H l d X P R g M k i z 1 c D b T / q Z 1 k x L / L V l x n t 7 W M 0 W N N Q s r G z + 5 v G Z Z 0 F 2 z Z g n B P U K I q l P C 6 d W S 6 H / 0 6 p P a K 5 f 6 E M b 4 O h V A A A A A Q y M w L p L N i / B K / O t h j Y u 6 9 9 S B X I I 7 M w X u b S c N Y o I Q 0 i m q r X h r 2 g B D E c W q a O u j 9 T g p g V 8 E f b a w V W v B e Z p J / 5 + T 5 w = = < / D a t a M a s h u p > 
</file>

<file path=customXml/itemProps1.xml><?xml version="1.0" encoding="utf-8"?>
<ds:datastoreItem xmlns:ds="http://schemas.openxmlformats.org/officeDocument/2006/customXml" ds:itemID="{A8DBD603-DBD8-42D9-8340-21F412BCF57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Sheet1</vt:lpstr>
      <vt:lpstr>Gross Margin</vt:lpstr>
      <vt:lpstr>SUMIF</vt:lpstr>
      <vt:lpstr>AVERAGEIF AND COUNTIFS</vt:lpstr>
      <vt:lpstr>VLOOKUP</vt:lpstr>
      <vt:lpstr>INDEX and MATCH</vt:lpstr>
      <vt:lpstr>HLOOKUP</vt:lpstr>
      <vt:lpstr>AND</vt:lpstr>
      <vt:lpstr>OR</vt:lpstr>
      <vt:lpstr>Putting those together!</vt:lpstr>
      <vt:lpstr>Array Formulas</vt:lpstr>
      <vt:lpstr>OR Using Array</vt:lpstr>
      <vt:lpstr>Goal Seek and What if</vt:lpstr>
      <vt:lpstr>Debugging</vt:lpstr>
      <vt:lpstr>Named Ranges and Objects</vt:lpstr>
      <vt:lpstr>'Gross Margin'!Criteria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Dilbert Jones</dc:creator>
  <cp:lastModifiedBy>Don</cp:lastModifiedBy>
  <dcterms:created xsi:type="dcterms:W3CDTF">2019-12-04T00:37:30Z</dcterms:created>
  <dcterms:modified xsi:type="dcterms:W3CDTF">2020-07-07T01:02:28Z</dcterms:modified>
</cp:coreProperties>
</file>